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08"/>
  <workbookPr defaultThemeVersion="166925"/>
  <mc:AlternateContent xmlns:mc="http://schemas.openxmlformats.org/markup-compatibility/2006">
    <mc:Choice Requires="x15">
      <x15ac:absPath xmlns:x15ac="http://schemas.microsoft.com/office/spreadsheetml/2010/11/ac" url="/Users/akira/OneDrive - 静岡環境サービス/事業報告/H31事業報告/"/>
    </mc:Choice>
  </mc:AlternateContent>
  <xr:revisionPtr revIDLastSave="0" documentId="13_ncr:1_{B7C85062-B186-2F45-8910-19E15FA13C9F}" xr6:coauthVersionLast="45" xr6:coauthVersionMax="45" xr10:uidLastSave="{00000000-0000-0000-0000-000000000000}"/>
  <bookViews>
    <workbookView xWindow="960" yWindow="460" windowWidth="31860" windowHeight="19540" tabRatio="517" xr2:uid="{00000000-000D-0000-FFFF-FFFF00000000}"/>
  </bookViews>
  <sheets>
    <sheet name="※注意事項" sheetId="2" r:id="rId1"/>
    <sheet name="事業報告書" sheetId="3" r:id="rId2"/>
    <sheet name="別紙1" sheetId="4" r:id="rId3"/>
    <sheet name="集計シート" sheetId="16" r:id="rId4"/>
    <sheet name="目標未達成理由説明書" sheetId="15" r:id="rId5"/>
  </sheets>
  <definedNames>
    <definedName name="_xlnm.Print_Area" localSheetId="0">※注意事項!$B$1:$E$46</definedName>
    <definedName name="_xlnm.Print_Area" localSheetId="1">事業報告書!$A$1:$P$30</definedName>
    <definedName name="_xlnm.Print_Area" localSheetId="3">集計シート!$B$1:$V$98</definedName>
    <definedName name="_xlnm.Print_Area" localSheetId="2">別紙1!$B$1:$K$27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V130" i="16" l="1"/>
  <c r="S130" i="16"/>
  <c r="R130" i="16"/>
  <c r="V92" i="16"/>
  <c r="S92" i="16"/>
  <c r="R92" i="16"/>
  <c r="V125" i="16"/>
  <c r="V87" i="16"/>
  <c r="V117" i="16"/>
  <c r="V79" i="16"/>
  <c r="S125" i="16"/>
  <c r="R125" i="16"/>
  <c r="S87" i="16"/>
  <c r="R87" i="16"/>
  <c r="S117" i="16"/>
  <c r="R117" i="16"/>
  <c r="S79" i="16"/>
  <c r="R79" i="16"/>
  <c r="Q133" i="16"/>
  <c r="T133" i="16" s="1"/>
  <c r="T134" i="16" s="1"/>
  <c r="Q131" i="16"/>
  <c r="U131" i="16" s="1"/>
  <c r="Q130" i="16"/>
  <c r="Q129" i="16"/>
  <c r="T129" i="16" s="1"/>
  <c r="U129" i="16" s="1"/>
  <c r="Q128" i="16"/>
  <c r="R127" i="16"/>
  <c r="Q127" i="16"/>
  <c r="Q125" i="16"/>
  <c r="D125" i="16"/>
  <c r="Q124" i="16"/>
  <c r="T124" i="16" s="1"/>
  <c r="U124" i="16" s="1"/>
  <c r="Q123" i="16"/>
  <c r="T123" i="16" s="1"/>
  <c r="U123" i="16" s="1"/>
  <c r="Q122" i="16"/>
  <c r="T122" i="16" s="1"/>
  <c r="U122" i="16" s="1"/>
  <c r="Q121" i="16"/>
  <c r="R120" i="16"/>
  <c r="Q120" i="16"/>
  <c r="Q119" i="16"/>
  <c r="T119" i="16" s="1"/>
  <c r="Q117" i="16"/>
  <c r="D117" i="16"/>
  <c r="Q116" i="16"/>
  <c r="T116" i="16" s="1"/>
  <c r="U116" i="16" s="1"/>
  <c r="Q115" i="16"/>
  <c r="T115" i="16" s="1"/>
  <c r="U115" i="16" s="1"/>
  <c r="Q114" i="16"/>
  <c r="T114" i="16" s="1"/>
  <c r="U114" i="16" s="1"/>
  <c r="Q113" i="16"/>
  <c r="R112" i="16"/>
  <c r="Q112" i="16"/>
  <c r="Q111" i="16"/>
  <c r="U111" i="16" s="1"/>
  <c r="Q109" i="16"/>
  <c r="U109" i="16" s="1"/>
  <c r="U110" i="16" s="1"/>
  <c r="Q95" i="16"/>
  <c r="T95" i="16" s="1"/>
  <c r="T96" i="16" s="1"/>
  <c r="Q93" i="16"/>
  <c r="T93" i="16" s="1"/>
  <c r="Q92" i="16"/>
  <c r="D92" i="16"/>
  <c r="D130" i="16" s="1"/>
  <c r="C92" i="16"/>
  <c r="C130" i="16" s="1"/>
  <c r="Q91" i="16"/>
  <c r="T91" i="16" s="1"/>
  <c r="U91" i="16" s="1"/>
  <c r="Q90" i="16"/>
  <c r="R89" i="16"/>
  <c r="Q89" i="16"/>
  <c r="Q87" i="16"/>
  <c r="D87" i="16"/>
  <c r="C87" i="16"/>
  <c r="C117" i="16" s="1"/>
  <c r="Q86" i="16"/>
  <c r="T86" i="16" s="1"/>
  <c r="U86" i="16" s="1"/>
  <c r="Q85" i="16"/>
  <c r="T85" i="16" s="1"/>
  <c r="U85" i="16" s="1"/>
  <c r="Q84" i="16"/>
  <c r="T84" i="16" s="1"/>
  <c r="U84" i="16" s="1"/>
  <c r="Q83" i="16"/>
  <c r="R82" i="16"/>
  <c r="Q82" i="16"/>
  <c r="Q81" i="16"/>
  <c r="Q79" i="16"/>
  <c r="D79" i="16"/>
  <c r="C79" i="16"/>
  <c r="Q78" i="16"/>
  <c r="T78" i="16" s="1"/>
  <c r="U78" i="16" s="1"/>
  <c r="Q77" i="16"/>
  <c r="T77" i="16" s="1"/>
  <c r="U77" i="16" s="1"/>
  <c r="Q76" i="16"/>
  <c r="T76" i="16" s="1"/>
  <c r="U76" i="16" s="1"/>
  <c r="Q75" i="16"/>
  <c r="R74" i="16"/>
  <c r="Q74" i="16"/>
  <c r="Q73" i="16"/>
  <c r="T73" i="16" s="1"/>
  <c r="Q71" i="16"/>
  <c r="Q58" i="16"/>
  <c r="U58" i="16" s="1"/>
  <c r="U59" i="16" s="1"/>
  <c r="Q56" i="16"/>
  <c r="Q55" i="16"/>
  <c r="T55" i="16" s="1"/>
  <c r="U55" i="16" s="1"/>
  <c r="Q54" i="16"/>
  <c r="T54" i="16" s="1"/>
  <c r="U54" i="16" s="1"/>
  <c r="Q53" i="16"/>
  <c r="Q52" i="16"/>
  <c r="T52" i="16" s="1"/>
  <c r="Q50" i="16"/>
  <c r="T50" i="16" s="1"/>
  <c r="U50" i="16" s="1"/>
  <c r="Q49" i="16"/>
  <c r="T49" i="16" s="1"/>
  <c r="U49" i="16" s="1"/>
  <c r="Q48" i="16"/>
  <c r="T48" i="16" s="1"/>
  <c r="U48" i="16" s="1"/>
  <c r="Q47" i="16"/>
  <c r="T47" i="16" s="1"/>
  <c r="U47" i="16" s="1"/>
  <c r="Q46" i="16"/>
  <c r="Q45" i="16"/>
  <c r="T45" i="16" s="1"/>
  <c r="U45" i="16" s="1"/>
  <c r="Q44" i="16"/>
  <c r="U44" i="16" s="1"/>
  <c r="Q42" i="16"/>
  <c r="T42" i="16" s="1"/>
  <c r="U42" i="16" s="1"/>
  <c r="Q41" i="16"/>
  <c r="T41" i="16" s="1"/>
  <c r="U41" i="16" s="1"/>
  <c r="Q40" i="16"/>
  <c r="T40" i="16" s="1"/>
  <c r="U40" i="16" s="1"/>
  <c r="Q39" i="16"/>
  <c r="T39" i="16" s="1"/>
  <c r="U39" i="16" s="1"/>
  <c r="Q38" i="16"/>
  <c r="Z38" i="16" s="1"/>
  <c r="AB38" i="16" s="1"/>
  <c r="Q37" i="16"/>
  <c r="T37" i="16" s="1"/>
  <c r="U37" i="16" s="1"/>
  <c r="Q36" i="16"/>
  <c r="U36" i="16" s="1"/>
  <c r="Q34" i="16"/>
  <c r="U34" i="16" s="1"/>
  <c r="U35" i="16" s="1"/>
  <c r="P29" i="16"/>
  <c r="R38" i="16" s="1"/>
  <c r="K29" i="16"/>
  <c r="C125" i="16" l="1"/>
  <c r="T92" i="16"/>
  <c r="U92" i="16"/>
  <c r="T120" i="16"/>
  <c r="U120" i="16" s="1"/>
  <c r="U95" i="16"/>
  <c r="U96" i="16" s="1"/>
  <c r="T127" i="16"/>
  <c r="U127" i="16" s="1"/>
  <c r="U93" i="16"/>
  <c r="U87" i="16"/>
  <c r="T44" i="16"/>
  <c r="T34" i="16"/>
  <c r="T35" i="16" s="1"/>
  <c r="Z37" i="16"/>
  <c r="AB37" i="16" s="1"/>
  <c r="U133" i="16"/>
  <c r="U134" i="16" s="1"/>
  <c r="R113" i="16"/>
  <c r="T113" i="16" s="1"/>
  <c r="U113" i="16" s="1"/>
  <c r="T74" i="16"/>
  <c r="U74" i="16" s="1"/>
  <c r="T87" i="16"/>
  <c r="T111" i="16"/>
  <c r="U119" i="16"/>
  <c r="R128" i="16"/>
  <c r="T131" i="16"/>
  <c r="U73" i="16"/>
  <c r="T117" i="16"/>
  <c r="R121" i="16"/>
  <c r="T121" i="16" s="1"/>
  <c r="T125" i="16"/>
  <c r="U125" i="16" s="1"/>
  <c r="T112" i="16"/>
  <c r="U112" i="16" s="1"/>
  <c r="T109" i="16"/>
  <c r="T110" i="16" s="1"/>
  <c r="T130" i="16"/>
  <c r="U130" i="16" s="1"/>
  <c r="U71" i="16"/>
  <c r="U72" i="16" s="1"/>
  <c r="T71" i="16"/>
  <c r="T72" i="16" s="1"/>
  <c r="T79" i="16"/>
  <c r="U79" i="16" s="1"/>
  <c r="T81" i="16"/>
  <c r="U81" i="16"/>
  <c r="U52" i="16"/>
  <c r="U56" i="16"/>
  <c r="T56" i="16"/>
  <c r="T36" i="16"/>
  <c r="T38" i="16"/>
  <c r="U38" i="16" s="1"/>
  <c r="U43" i="16" s="1"/>
  <c r="R90" i="16"/>
  <c r="R83" i="16"/>
  <c r="R53" i="16"/>
  <c r="R75" i="16"/>
  <c r="R46" i="16"/>
  <c r="T58" i="16"/>
  <c r="T59" i="16" s="1"/>
  <c r="T82" i="16"/>
  <c r="U82" i="16" s="1"/>
  <c r="T89" i="16"/>
  <c r="U117" i="16" l="1"/>
  <c r="U118" i="16" s="1"/>
  <c r="T118" i="16"/>
  <c r="T83" i="16"/>
  <c r="U83" i="16" s="1"/>
  <c r="U88" i="16" s="1"/>
  <c r="U121" i="16"/>
  <c r="U126" i="16" s="1"/>
  <c r="T126" i="16"/>
  <c r="T128" i="16"/>
  <c r="U128" i="16" s="1"/>
  <c r="U132" i="16" s="1"/>
  <c r="T75" i="16"/>
  <c r="U75" i="16" s="1"/>
  <c r="U80" i="16" s="1"/>
  <c r="U89" i="16"/>
  <c r="T46" i="16"/>
  <c r="T53" i="16"/>
  <c r="T90" i="16"/>
  <c r="U90" i="16" s="1"/>
  <c r="T43" i="16"/>
  <c r="T88" i="16" l="1"/>
  <c r="U136" i="16"/>
  <c r="K18" i="16" s="1"/>
  <c r="T80" i="16"/>
  <c r="T132" i="16"/>
  <c r="T135" i="16" s="1"/>
  <c r="U46" i="16"/>
  <c r="U51" i="16" s="1"/>
  <c r="T51" i="16"/>
  <c r="T94" i="16"/>
  <c r="T97" i="16" s="1"/>
  <c r="U94" i="16"/>
  <c r="U98" i="16" s="1"/>
  <c r="G18" i="16" s="1"/>
  <c r="U53" i="16"/>
  <c r="U57" i="16" s="1"/>
  <c r="T57" i="16"/>
  <c r="T60" i="16" l="1"/>
  <c r="U61" i="16"/>
  <c r="G17" i="16" s="1"/>
  <c r="K19" i="16" l="1"/>
  <c r="K20" i="16" s="1"/>
  <c r="G19" i="16"/>
  <c r="G20" i="16" s="1"/>
  <c r="I13" i="4"/>
  <c r="I14" i="4"/>
  <c r="I15" i="4"/>
  <c r="I16" i="4"/>
  <c r="I17" i="4"/>
  <c r="I18" i="4"/>
  <c r="I19" i="4"/>
  <c r="I20" i="4"/>
  <c r="I21" i="4"/>
  <c r="I22" i="4"/>
  <c r="I23" i="4"/>
  <c r="I12" i="4"/>
  <c r="E13" i="4"/>
  <c r="E14" i="4"/>
  <c r="E15" i="4"/>
  <c r="E16" i="4"/>
  <c r="E17" i="4"/>
  <c r="E18" i="4"/>
  <c r="E19" i="4"/>
  <c r="E20" i="4"/>
  <c r="E21" i="4"/>
  <c r="E22" i="4"/>
  <c r="E23" i="4"/>
  <c r="E12" i="4"/>
  <c r="H13" i="4"/>
  <c r="H14" i="4"/>
  <c r="H15" i="4"/>
  <c r="H16" i="4"/>
  <c r="H17" i="4"/>
  <c r="H18" i="4"/>
  <c r="H19" i="4"/>
  <c r="H20" i="4"/>
  <c r="H21" i="4"/>
  <c r="H22" i="4"/>
  <c r="H23" i="4"/>
  <c r="H12" i="4"/>
  <c r="D13" i="4"/>
  <c r="D14" i="4"/>
  <c r="D15" i="4"/>
  <c r="D16" i="4"/>
  <c r="D17" i="4"/>
  <c r="D18" i="4"/>
  <c r="D19" i="4"/>
  <c r="D20" i="4"/>
  <c r="D21" i="4"/>
  <c r="D22" i="4"/>
  <c r="D23" i="4"/>
  <c r="G24" i="4"/>
  <c r="C24" i="4"/>
  <c r="D12" i="4"/>
  <c r="B3" i="4" l="1"/>
  <c r="J2" i="4" l="1"/>
  <c r="D25" i="3"/>
  <c r="J1" i="4"/>
  <c r="H24" i="4" l="1"/>
  <c r="J20" i="4"/>
  <c r="K20" i="4" s="1"/>
  <c r="J12" i="4"/>
  <c r="K12" i="4" s="1"/>
  <c r="I24" i="4"/>
  <c r="J15" i="4"/>
  <c r="K15" i="4" s="1"/>
  <c r="J19" i="4"/>
  <c r="K19" i="4" s="1"/>
  <c r="J21" i="4"/>
  <c r="K21" i="4" s="1"/>
  <c r="J13" i="4"/>
  <c r="K13" i="4" s="1"/>
  <c r="J14" i="4"/>
  <c r="K14" i="4" s="1"/>
  <c r="J23" i="4"/>
  <c r="K23" i="4" s="1"/>
  <c r="J16" i="4"/>
  <c r="K16" i="4" s="1"/>
  <c r="J22" i="4"/>
  <c r="K22" i="4" s="1"/>
  <c r="J17" i="4" l="1"/>
  <c r="K17" i="4" s="1"/>
  <c r="E24" i="4"/>
  <c r="J18" i="4"/>
  <c r="K18" i="4" s="1"/>
  <c r="D24" i="4"/>
  <c r="J24" i="4" l="1"/>
  <c r="K24"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K3" authorId="0" shapeId="0" xr:uid="{00000000-0006-0000-0100-000001000000}">
      <text>
        <r>
          <rPr>
            <b/>
            <sz val="9"/>
            <color rgb="FF000000"/>
            <rFont val="ＭＳ Ｐゴシック"/>
            <family val="2"/>
            <charset val="128"/>
          </rPr>
          <t>事業者の文書番号。</t>
        </r>
        <r>
          <rPr>
            <b/>
            <sz val="9"/>
            <color rgb="FF000000"/>
            <rFont val="ＭＳ Ｐゴシック"/>
            <family val="2"/>
            <charset val="128"/>
          </rPr>
          <t xml:space="preserve">
</t>
        </r>
        <r>
          <rPr>
            <b/>
            <sz val="9"/>
            <color rgb="FF000000"/>
            <rFont val="ＭＳ Ｐゴシック"/>
            <family val="2"/>
            <charset val="128"/>
          </rPr>
          <t>なければ、削除。</t>
        </r>
      </text>
    </comment>
    <comment ref="H15" authorId="0" shapeId="0" xr:uid="{00000000-0006-0000-0100-000002000000}">
      <text>
        <r>
          <rPr>
            <b/>
            <sz val="9"/>
            <color rgb="FF000000"/>
            <rFont val="ＭＳ Ｐゴシック"/>
            <family val="2"/>
            <charset val="128"/>
          </rPr>
          <t>プルダウンメニューから選択してください。</t>
        </r>
      </text>
    </comment>
    <comment ref="D25" authorId="0" shapeId="0" xr:uid="{00000000-0006-0000-0100-000003000000}">
      <text>
        <r>
          <rPr>
            <b/>
            <sz val="9"/>
            <color rgb="FF000000"/>
            <rFont val="ＭＳ Ｐゴシック"/>
            <family val="2"/>
            <charset val="128"/>
          </rPr>
          <t>セル</t>
        </r>
        <r>
          <rPr>
            <b/>
            <sz val="9"/>
            <color rgb="FF000000"/>
            <rFont val="ＭＳ Ｐゴシック"/>
            <family val="2"/>
            <charset val="128"/>
          </rPr>
          <t>H15</t>
        </r>
        <r>
          <rPr>
            <b/>
            <sz val="9"/>
            <color rgb="FF000000"/>
            <rFont val="ＭＳ Ｐゴシック"/>
            <family val="2"/>
            <charset val="128"/>
          </rPr>
          <t>と関連付けあり</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user</author>
    <author>Akira N</author>
  </authors>
  <commentList>
    <comment ref="D1" authorId="0" shapeId="0" xr:uid="{00000000-0006-0000-0300-000001000000}">
      <text>
        <r>
          <rPr>
            <b/>
            <sz val="9"/>
            <color rgb="FF000000"/>
            <rFont val="ＭＳ Ｐゴシック"/>
            <family val="2"/>
            <charset val="128"/>
          </rPr>
          <t>事業報告書シート</t>
        </r>
        <r>
          <rPr>
            <b/>
            <sz val="9"/>
            <color rgb="FF000000"/>
            <rFont val="ＭＳ Ｐゴシック"/>
            <family val="2"/>
            <charset val="128"/>
          </rPr>
          <t xml:space="preserve">
</t>
        </r>
        <r>
          <rPr>
            <b/>
            <sz val="9"/>
            <color rgb="FF000000"/>
            <rFont val="ＭＳ Ｐゴシック"/>
            <family val="2"/>
            <charset val="128"/>
          </rPr>
          <t>セル</t>
        </r>
        <r>
          <rPr>
            <b/>
            <sz val="9"/>
            <color rgb="FF000000"/>
            <rFont val="ＭＳ Ｐゴシック"/>
            <family val="2"/>
            <charset val="128"/>
          </rPr>
          <t>E22</t>
        </r>
        <r>
          <rPr>
            <b/>
            <sz val="9"/>
            <color rgb="FF000000"/>
            <rFont val="ＭＳ Ｐゴシック"/>
            <family val="2"/>
            <charset val="128"/>
          </rPr>
          <t>に連動</t>
        </r>
      </text>
    </comment>
    <comment ref="B10" authorId="1" shapeId="0" xr:uid="{00000000-0006-0000-0300-000002000000}">
      <text>
        <r>
          <rPr>
            <b/>
            <sz val="9"/>
            <color rgb="FF000000"/>
            <rFont val="MS P ゴシック"/>
          </rPr>
          <t>省エネ計算で使用した改修対象設備全体の改修前のエネルギー消費量及び</t>
        </r>
        <r>
          <rPr>
            <b/>
            <sz val="9"/>
            <color rgb="FF000000"/>
            <rFont val="MS P ゴシック"/>
          </rPr>
          <t>CO2</t>
        </r>
        <r>
          <rPr>
            <b/>
            <sz val="9"/>
            <color rgb="FF000000"/>
            <rFont val="MS P ゴシック"/>
          </rPr>
          <t>排出量（完了実績報告時）</t>
        </r>
      </text>
    </comment>
    <comment ref="F10" authorId="1" shapeId="0" xr:uid="{00000000-0006-0000-0300-000003000000}">
      <text>
        <r>
          <rPr>
            <b/>
            <sz val="9"/>
            <color rgb="FF000000"/>
            <rFont val="游ゴシック"/>
            <family val="3"/>
            <charset val="128"/>
            <scheme val="minor"/>
          </rPr>
          <t>例えば</t>
        </r>
        <r>
          <rPr>
            <b/>
            <sz val="9"/>
            <color rgb="FF000000"/>
            <rFont val="MS P ゴシック"/>
          </rPr>
          <t>12</t>
        </r>
        <r>
          <rPr>
            <b/>
            <sz val="9"/>
            <color rgb="FF000000"/>
            <rFont val="游ゴシック"/>
            <family val="3"/>
            <charset val="128"/>
            <scheme val="minor"/>
          </rPr>
          <t>月に事業が完了し、</t>
        </r>
        <r>
          <rPr>
            <b/>
            <sz val="9"/>
            <color rgb="FF000000"/>
            <rFont val="MS P ゴシック"/>
          </rPr>
          <t>1</t>
        </r>
        <r>
          <rPr>
            <b/>
            <sz val="9"/>
            <color rgb="FF000000"/>
            <rFont val="游ゴシック"/>
            <family val="3"/>
            <charset val="128"/>
            <scheme val="minor"/>
          </rPr>
          <t>月から事業報告を行う場合、左欄の</t>
        </r>
        <r>
          <rPr>
            <b/>
            <sz val="9"/>
            <color rgb="FF000000"/>
            <rFont val="MS P ゴシック"/>
          </rPr>
          <t>4</t>
        </r>
        <r>
          <rPr>
            <b/>
            <sz val="9"/>
            <color rgb="FF000000"/>
            <rFont val="游ゴシック"/>
            <family val="3"/>
            <charset val="128"/>
            <scheme val="minor"/>
          </rPr>
          <t>月～</t>
        </r>
        <r>
          <rPr>
            <b/>
            <sz val="9"/>
            <color rgb="FF000000"/>
            <rFont val="MS P ゴシック"/>
          </rPr>
          <t>12</t>
        </r>
        <r>
          <rPr>
            <b/>
            <sz val="9"/>
            <color rgb="FF000000"/>
            <rFont val="游ゴシック"/>
            <family val="3"/>
            <charset val="128"/>
            <scheme val="minor"/>
          </rPr>
          <t>月を空欄にすること。</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Akira N</author>
    <author>user</author>
  </authors>
  <commentList>
    <comment ref="B34" authorId="0" shapeId="0" xr:uid="{ECFD2687-171D-4A95-96D1-5159EF3F10F6}">
      <text>
        <r>
          <rPr>
            <b/>
            <sz val="9"/>
            <color rgb="FF000000"/>
            <rFont val="游ゴシック"/>
            <family val="3"/>
            <charset val="128"/>
          </rPr>
          <t>設備名は適宜修正してください</t>
        </r>
      </text>
    </comment>
    <comment ref="C42" authorId="1" shapeId="0" xr:uid="{56FFFB6B-7268-E54A-8065-3910D8491781}">
      <text>
        <r>
          <rPr>
            <b/>
            <sz val="9"/>
            <color rgb="FF000000"/>
            <rFont val="ＭＳ Ｐゴシック"/>
            <family val="2"/>
            <charset val="128"/>
          </rPr>
          <t>その他があれば</t>
        </r>
        <r>
          <rPr>
            <b/>
            <sz val="9"/>
            <color rgb="FF000000"/>
            <rFont val="ＭＳ Ｐゴシック"/>
            <family val="2"/>
            <charset val="128"/>
          </rPr>
          <t xml:space="preserve">
</t>
        </r>
        <r>
          <rPr>
            <b/>
            <sz val="9"/>
            <color rgb="FF000000"/>
            <rFont val="ＭＳ Ｐゴシック"/>
            <family val="2"/>
            <charset val="128"/>
          </rPr>
          <t>エネルギー種を入力。</t>
        </r>
      </text>
    </comment>
    <comment ref="V42" authorId="1" shapeId="0" xr:uid="{08E6403D-F958-B946-A3F3-D115001E8B8D}">
      <text>
        <r>
          <rPr>
            <b/>
            <sz val="9"/>
            <color rgb="FF000000"/>
            <rFont val="ＭＳ Ｐゴシック"/>
            <family val="2"/>
            <charset val="128"/>
          </rPr>
          <t>その他があれば、</t>
        </r>
        <r>
          <rPr>
            <b/>
            <sz val="9"/>
            <color rgb="FF000000"/>
            <rFont val="ＭＳ Ｐゴシック"/>
            <family val="2"/>
            <charset val="128"/>
          </rPr>
          <t xml:space="preserve">
</t>
        </r>
        <r>
          <rPr>
            <b/>
            <sz val="9"/>
            <color rgb="FF000000"/>
            <rFont val="ＭＳ Ｐゴシック"/>
            <family val="2"/>
            <charset val="128"/>
          </rPr>
          <t>係数を入力。</t>
        </r>
      </text>
    </comment>
  </commentList>
</comments>
</file>

<file path=xl/sharedStrings.xml><?xml version="1.0" encoding="utf-8"?>
<sst xmlns="http://schemas.openxmlformats.org/spreadsheetml/2006/main" count="705" uniqueCount="212">
  <si>
    <t>事業報告書の作成について</t>
    <rPh sb="6" eb="8">
      <t>サクセイニツイテ</t>
    </rPh>
    <phoneticPr fontId="1"/>
  </si>
  <si>
    <t>様式第１６　(第１６条関係)</t>
    <phoneticPr fontId="4"/>
  </si>
  <si>
    <t>　環　境　大　臣　　殿</t>
    <phoneticPr fontId="4"/>
  </si>
  <si>
    <t>住　　　所</t>
  </si>
  <si>
    <t>補助事業者  名　　　称</t>
    <rPh sb="0" eb="2">
      <t>ホジョ</t>
    </rPh>
    <rPh sb="2" eb="4">
      <t>ジギョウ</t>
    </rPh>
    <rPh sb="4" eb="5">
      <t>シャ</t>
    </rPh>
    <phoneticPr fontId="4"/>
  </si>
  <si>
    <t>代表者の職・氏名</t>
    <rPh sb="4" eb="5">
      <t>ショク</t>
    </rPh>
    <rPh sb="6" eb="8">
      <t>シメイ</t>
    </rPh>
    <phoneticPr fontId="4"/>
  </si>
  <si>
    <t>　</t>
  </si>
  <si>
    <t>記</t>
    <phoneticPr fontId="4"/>
  </si>
  <si>
    <t>１　補助事業名</t>
    <phoneticPr fontId="4"/>
  </si>
  <si>
    <t>（２）実績報告書における二酸化炭素排出削減量に達しなかった場合の原因
　　　（任意様式により添付すること）</t>
    <phoneticPr fontId="4"/>
  </si>
  <si>
    <t>注　交付規程第３条第３項の規定に基づき共同で交付申請した場合は、代表事業者が報告すること。</t>
    <phoneticPr fontId="4"/>
  </si>
  <si>
    <t>比較対象</t>
  </si>
  <si>
    <t>合計</t>
  </si>
  <si>
    <t>4月</t>
    <rPh sb="1" eb="2">
      <t>ガツ</t>
    </rPh>
    <phoneticPr fontId="1"/>
  </si>
  <si>
    <t>5月</t>
    <rPh sb="1" eb="2">
      <t>ガツ</t>
    </rPh>
    <phoneticPr fontId="1"/>
  </si>
  <si>
    <t>6月</t>
  </si>
  <si>
    <t>7月</t>
  </si>
  <si>
    <t>8月</t>
  </si>
  <si>
    <t>9月</t>
  </si>
  <si>
    <t>10月</t>
  </si>
  <si>
    <t>11月</t>
  </si>
  <si>
    <t>12月</t>
  </si>
  <si>
    <t>1月</t>
  </si>
  <si>
    <t>2月</t>
  </si>
  <si>
    <t>3月</t>
  </si>
  <si>
    <t>３　その他</t>
    <phoneticPr fontId="4"/>
  </si>
  <si>
    <t>実績月</t>
    <phoneticPr fontId="1"/>
  </si>
  <si>
    <t>CO2削減率</t>
    <phoneticPr fontId="1"/>
  </si>
  <si>
    <t>１．事業報告書シート（様式第16）</t>
    <rPh sb="2" eb="7">
      <t>ジギョウホウコクショ</t>
    </rPh>
    <rPh sb="11" eb="13">
      <t>ヨウシキ</t>
    </rPh>
    <rPh sb="13" eb="14">
      <t>ダイ</t>
    </rPh>
    <phoneticPr fontId="1"/>
  </si>
  <si>
    <t>申請者名：</t>
    <rPh sb="0" eb="3">
      <t>シンセイシャ</t>
    </rPh>
    <rPh sb="3" eb="4">
      <t>メイ</t>
    </rPh>
    <phoneticPr fontId="1"/>
  </si>
  <si>
    <t>番 号</t>
    <rPh sb="0" eb="1">
      <t>バン</t>
    </rPh>
    <rPh sb="2" eb="3">
      <t>ゴウ</t>
    </rPh>
    <phoneticPr fontId="4"/>
  </si>
  <si>
    <t>事業実施前【改修前】</t>
    <rPh sb="6" eb="9">
      <t>カイシュウマエ</t>
    </rPh>
    <phoneticPr fontId="1"/>
  </si>
  <si>
    <t>改修前のエネルギー消費量及びCO2排出量（完了実績報告時）</t>
    <rPh sb="0" eb="3">
      <t>カイシュウマエ</t>
    </rPh>
    <rPh sb="9" eb="12">
      <t>ショウヒリョウ</t>
    </rPh>
    <rPh sb="12" eb="13">
      <t>オヨ</t>
    </rPh>
    <rPh sb="14" eb="20">
      <t>co2ハイシュツリョウ</t>
    </rPh>
    <rPh sb="21" eb="28">
      <t>カンリョウジッセキホウコクジ</t>
    </rPh>
    <phoneticPr fontId="1"/>
  </si>
  <si>
    <t>【送付先】</t>
    <rPh sb="3" eb="4">
      <t>サキ</t>
    </rPh>
    <phoneticPr fontId="1"/>
  </si>
  <si>
    <t>〒100-8975</t>
    <phoneticPr fontId="1"/>
  </si>
  <si>
    <t>東京都千代田区霞が関1-2-2 中央合同庁舎5号館3階</t>
    <phoneticPr fontId="1"/>
  </si>
  <si>
    <t>環境省 地球環境局 地球温暖化対策課 地球温暖化対策事業室</t>
    <phoneticPr fontId="1"/>
  </si>
  <si>
    <t>事業実施後【改修後】</t>
    <rPh sb="6" eb="9">
      <t>カイシュウゴ</t>
    </rPh>
    <phoneticPr fontId="1"/>
  </si>
  <si>
    <t>CO2削減量[tCO2]</t>
    <rPh sb="3" eb="5">
      <t>サクゲン</t>
    </rPh>
    <rPh sb="5" eb="6">
      <t>リョウ</t>
    </rPh>
    <phoneticPr fontId="1"/>
  </si>
  <si>
    <t>CO2排出量[tCO2]</t>
  </si>
  <si>
    <t>CO2排出量
[ｔCO2]  </t>
  </si>
  <si>
    <t>年度報告書</t>
    <rPh sb="0" eb="2">
      <t>ネンド</t>
    </rPh>
    <rPh sb="2" eb="5">
      <t>ホウコクショ</t>
    </rPh>
    <phoneticPr fontId="1"/>
  </si>
  <si>
    <t>年度二酸化炭素排出削減量（実績）</t>
    <phoneticPr fontId="1"/>
  </si>
  <si>
    <t>←報告対象年度を半角で入力してください</t>
    <rPh sb="1" eb="3">
      <t>ホウコク</t>
    </rPh>
    <rPh sb="3" eb="5">
      <t>タイショウ</t>
    </rPh>
    <rPh sb="5" eb="7">
      <t>ネンド</t>
    </rPh>
    <rPh sb="8" eb="10">
      <t>ハンカク</t>
    </rPh>
    <rPh sb="11" eb="13">
      <t>ニュウリョク</t>
    </rPh>
    <phoneticPr fontId="4"/>
  </si>
  <si>
    <t>←事業者の文書番号。なければ削除してください</t>
    <rPh sb="1" eb="4">
      <t>ジギョウシャ</t>
    </rPh>
    <rPh sb="5" eb="9">
      <t>ブンショバンゴウ</t>
    </rPh>
    <rPh sb="14" eb="16">
      <t>サクジョ</t>
    </rPh>
    <phoneticPr fontId="4"/>
  </si>
  <si>
    <t>２　事業実施による二酸化炭素排出削減効果について</t>
    <phoneticPr fontId="4"/>
  </si>
  <si>
    <t>（１）平成</t>
    <phoneticPr fontId="1"/>
  </si>
  <si>
    <t>建物（施設）名</t>
    <rPh sb="0" eb="2">
      <t>タテモノ</t>
    </rPh>
    <rPh sb="3" eb="5">
      <t>シセツ</t>
    </rPh>
    <phoneticPr fontId="1"/>
  </si>
  <si>
    <t>（建物・施設名：</t>
    <rPh sb="1" eb="3">
      <t>タテモノ</t>
    </rPh>
    <rPh sb="4" eb="7">
      <t>シセツメイ</t>
    </rPh>
    <phoneticPr fontId="1"/>
  </si>
  <si>
    <t>）</t>
    <phoneticPr fontId="1"/>
  </si>
  <si>
    <t>※様式自由</t>
    <rPh sb="1" eb="3">
      <t>ヨウシキ</t>
    </rPh>
    <rPh sb="3" eb="5">
      <t>ジユウ</t>
    </rPh>
    <phoneticPr fontId="1"/>
  </si>
  <si>
    <t>別紙</t>
    <phoneticPr fontId="1"/>
  </si>
  <si>
    <t>←提出日。日付と年度は、毎年度書き換えてください</t>
    <rPh sb="1" eb="4">
      <t>テイシュツビ</t>
    </rPh>
    <rPh sb="5" eb="7">
      <t>ヒヅケ</t>
    </rPh>
    <rPh sb="8" eb="10">
      <t>ネンド</t>
    </rPh>
    <rPh sb="12" eb="15">
      <t>マイネンド</t>
    </rPh>
    <rPh sb="15" eb="16">
      <t>カ</t>
    </rPh>
    <rPh sb="17" eb="18">
      <t>カ</t>
    </rPh>
    <phoneticPr fontId="4"/>
  </si>
  <si>
    <t xml:space="preserve">←事業名をプルダウンで選択
</t>
    <rPh sb="1" eb="3">
      <t>ジギョウ</t>
    </rPh>
    <rPh sb="3" eb="4">
      <t>メイ</t>
    </rPh>
    <rPh sb="11" eb="13">
      <t>センタク</t>
    </rPh>
    <phoneticPr fontId="1"/>
  </si>
  <si>
    <t>２．別紙１シート</t>
    <rPh sb="2" eb="4">
      <t>ベッシ</t>
    </rPh>
    <phoneticPr fontId="1"/>
  </si>
  <si>
    <t>　　・事業報告書（様式第16）</t>
    <rPh sb="3" eb="5">
      <t>ジギョウ</t>
    </rPh>
    <rPh sb="9" eb="11">
      <t>ヨウシキ</t>
    </rPh>
    <rPh sb="11" eb="12">
      <t>ダイ</t>
    </rPh>
    <phoneticPr fontId="4"/>
  </si>
  <si>
    <t>　　・別紙１</t>
    <rPh sb="3" eb="5">
      <t>ベッシ</t>
    </rPh>
    <phoneticPr fontId="4"/>
  </si>
  <si>
    <t>　　・目標未達成理由説明書（必要に応じて）</t>
    <rPh sb="14" eb="16">
      <t>ヒツヨウ</t>
    </rPh>
    <rPh sb="17" eb="18">
      <t>オウ</t>
    </rPh>
    <phoneticPr fontId="1"/>
  </si>
  <si>
    <t>　　（紛失時等にはエネルギー供給会社に相談し、使用量証明書をご用意ください）</t>
    <rPh sb="3" eb="6">
      <t>フンシツジ</t>
    </rPh>
    <rPh sb="6" eb="7">
      <t>トウ</t>
    </rPh>
    <rPh sb="14" eb="16">
      <t>キョウキュウ</t>
    </rPh>
    <rPh sb="16" eb="18">
      <t>カイシャ</t>
    </rPh>
    <rPh sb="19" eb="21">
      <t>ソウダン</t>
    </rPh>
    <rPh sb="23" eb="26">
      <t>シヨウリョウ</t>
    </rPh>
    <rPh sb="26" eb="29">
      <t>ショウメイショ</t>
    </rPh>
    <rPh sb="31" eb="33">
      <t>ヨウイ</t>
    </rPh>
    <phoneticPr fontId="1"/>
  </si>
  <si>
    <r>
      <rPr>
        <sz val="11"/>
        <color rgb="FFFF0000"/>
        <rFont val="ＭＳ 明朝"/>
        <family val="3"/>
        <charset val="128"/>
      </rPr>
      <t>　平成　　年　　月　　日付け　　　　第         号</t>
    </r>
    <r>
      <rPr>
        <sz val="11"/>
        <color theme="1"/>
        <rFont val="ＭＳ 明朝"/>
        <family val="3"/>
        <charset val="128"/>
      </rPr>
      <t>で交付</t>
    </r>
    <r>
      <rPr>
        <sz val="10.5"/>
        <rFont val="ＭＳ 明朝"/>
        <family val="1"/>
        <charset val="128"/>
      </rPr>
      <t>決定の通知を受けた二酸化炭素排出抑制対策事業費等補助金（業務用施設等における省CO2促進事業）について、平成30年度二酸化炭素排出抑制対策事業費等補助金（業務用施設等における省CO2促進事業）交付規程第１６条第１項の規定に基づき下記のとおり報告します。</t>
    </r>
    <r>
      <rPr>
        <sz val="10.5"/>
        <color indexed="8"/>
        <rFont val="ＭＳ 明朝"/>
        <family val="1"/>
        <charset val="128"/>
      </rPr>
      <t xml:space="preserve">
</t>
    </r>
    <rPh sb="63" eb="65">
      <t>シセツ</t>
    </rPh>
    <rPh sb="112" eb="114">
      <t>シセツ</t>
    </rPh>
    <phoneticPr fontId="4"/>
  </si>
  <si>
    <t>上下水道システムにおける省CO2化推進事業・次世代省CO2型データセンター確立・普及促進事業</t>
  </si>
  <si>
    <t>「業務用施設等におけるネット･ゼロ・エネルギー・ビル（ZEB）化・省CO2促進事業」担当官</t>
    <phoneticPr fontId="1"/>
  </si>
  <si>
    <t>電力消費量〔kWh〕</t>
    <rPh sb="0" eb="5">
      <t>デンリョク</t>
    </rPh>
    <phoneticPr fontId="1"/>
  </si>
  <si>
    <t>一次エネルギー消費量[GJ]</t>
    <rPh sb="0" eb="2">
      <t xml:space="preserve">イチジ </t>
    </rPh>
    <phoneticPr fontId="1"/>
  </si>
  <si>
    <t>別紙１</t>
    <phoneticPr fontId="1"/>
  </si>
  <si>
    <t>CO2排出係数</t>
    <rPh sb="3" eb="7">
      <t xml:space="preserve">ハイシュツケイスウ </t>
    </rPh>
    <phoneticPr fontId="1"/>
  </si>
  <si>
    <t>tCO2/kWh</t>
    <phoneticPr fontId="1"/>
  </si>
  <si>
    <t>業務用施設等におけるネット・ゼロ・ エネルギー・ビル（ZEB）化・省CO2促進事業</t>
    <rPh sb="3" eb="5">
      <t>シセツ</t>
    </rPh>
    <phoneticPr fontId="1"/>
  </si>
  <si>
    <t>一次エネルギー消費量[GJ]</t>
    <rPh sb="0" eb="2">
      <t xml:space="preserve">イチジ </t>
    </rPh>
    <rPh sb="7" eb="10">
      <t xml:space="preserve">ショウヒリョウ </t>
    </rPh>
    <rPh sb="12" eb="14">
      <t>デン</t>
    </rPh>
    <phoneticPr fontId="1"/>
  </si>
  <si>
    <t xml:space="preserve"> 一次エネルギー消費量[GJ]=電力消費量[kWh]×9.76[MJ/kWh]/1000</t>
    <phoneticPr fontId="1"/>
  </si>
  <si>
    <t>※改修後の実績値はエネルギー使用量の明細を添付すること</t>
    <rPh sb="1" eb="4">
      <t xml:space="preserve">カイシュウゴノ </t>
    </rPh>
    <rPh sb="5" eb="8">
      <t xml:space="preserve">ジッセキチハ </t>
    </rPh>
    <rPh sb="14" eb="17">
      <t xml:space="preserve">シヨウリョウノ </t>
    </rPh>
    <rPh sb="18" eb="20">
      <t xml:space="preserve">メイサイヲ </t>
    </rPh>
    <rPh sb="21" eb="23">
      <t xml:space="preserve">テンプ </t>
    </rPh>
    <phoneticPr fontId="1"/>
  </si>
  <si>
    <t>※内訳は「エネルギー消費量詳細シート」に示すこと</t>
    <rPh sb="0" eb="1">
      <t>※</t>
    </rPh>
    <rPh sb="1" eb="3">
      <t xml:space="preserve">ウチワケハ </t>
    </rPh>
    <rPh sb="13" eb="15">
      <t xml:space="preserve">ショウサイ </t>
    </rPh>
    <rPh sb="20" eb="21">
      <t xml:space="preserve">シメスコト </t>
    </rPh>
    <phoneticPr fontId="1"/>
  </si>
  <si>
    <t>※複数施設で申請している場合は、建物（施設）単位で別紙及びCO2削減計画シート、事業報告シートを
　作成・報告してください。　印刷不要です。データで提出してください</t>
    <rPh sb="1" eb="3">
      <t>フクスウ</t>
    </rPh>
    <rPh sb="3" eb="5">
      <t>シセツ</t>
    </rPh>
    <rPh sb="6" eb="8">
      <t>シンセイ</t>
    </rPh>
    <rPh sb="12" eb="14">
      <t>バアイ</t>
    </rPh>
    <rPh sb="16" eb="18">
      <t>タテモノ</t>
    </rPh>
    <rPh sb="19" eb="21">
      <t>シセツ</t>
    </rPh>
    <rPh sb="22" eb="24">
      <t>タンイ</t>
    </rPh>
    <rPh sb="25" eb="28">
      <t>ベッシオヨ</t>
    </rPh>
    <rPh sb="32" eb="34">
      <t>サクゲン</t>
    </rPh>
    <rPh sb="34" eb="36">
      <t>ケイカク</t>
    </rPh>
    <rPh sb="40" eb="42">
      <t>ジギョウ</t>
    </rPh>
    <rPh sb="42" eb="44">
      <t>ホウコク</t>
    </rPh>
    <rPh sb="50" eb="52">
      <t>サクセイ</t>
    </rPh>
    <rPh sb="53" eb="55">
      <t>ホウコク</t>
    </rPh>
    <rPh sb="63" eb="67">
      <t xml:space="preserve">インサツフヨウ </t>
    </rPh>
    <rPh sb="74" eb="76">
      <t xml:space="preserve">テイシュツ </t>
    </rPh>
    <phoneticPr fontId="1"/>
  </si>
  <si>
    <t>この色のセルのみ入力してください</t>
    <rPh sb="2" eb="3">
      <t>イロ</t>
    </rPh>
    <rPh sb="8" eb="10">
      <t>ニュウリョク</t>
    </rPh>
    <phoneticPr fontId="1"/>
  </si>
  <si>
    <t>この色のセルはプルダウンでの選択やデフォルトで値が入力されているものです。内容をご確認ください</t>
    <rPh sb="2" eb="3">
      <t>イロ</t>
    </rPh>
    <rPh sb="14" eb="16">
      <t>センタク</t>
    </rPh>
    <rPh sb="23" eb="24">
      <t>アタイ</t>
    </rPh>
    <rPh sb="25" eb="27">
      <t>ニュウリョク</t>
    </rPh>
    <rPh sb="37" eb="39">
      <t>ナイヨウ</t>
    </rPh>
    <rPh sb="41" eb="43">
      <t>カクニン</t>
    </rPh>
    <phoneticPr fontId="1"/>
  </si>
  <si>
    <t>　完了実績報告書に記載した省エネ計算の基準となるエネルギー使用量の実績値と事業完了後の実績値を入力してください</t>
    <rPh sb="1" eb="8">
      <t xml:space="preserve">カンリョウジッセキホウコクショ </t>
    </rPh>
    <rPh sb="9" eb="11">
      <t xml:space="preserve">キサイシタ </t>
    </rPh>
    <rPh sb="13" eb="14">
      <t xml:space="preserve">ショウエネケイサン </t>
    </rPh>
    <rPh sb="19" eb="21">
      <t xml:space="preserve">キジュントナル </t>
    </rPh>
    <rPh sb="33" eb="36">
      <t xml:space="preserve">ジッセキチト </t>
    </rPh>
    <rPh sb="37" eb="42">
      <t xml:space="preserve">ジギョウカンリョウゴノ </t>
    </rPh>
    <rPh sb="43" eb="46">
      <t xml:space="preserve">ジッセキチヲ </t>
    </rPh>
    <rPh sb="47" eb="49">
      <t>ニュウリョク</t>
    </rPh>
    <phoneticPr fontId="1"/>
  </si>
  <si>
    <r>
      <t>【提出書類一覧】　　</t>
    </r>
    <r>
      <rPr>
        <sz val="12"/>
        <color rgb="FFFF0000"/>
        <rFont val="Meiryo UI"/>
        <family val="2"/>
        <charset val="128"/>
      </rPr>
      <t>印刷物の提出は不要です</t>
    </r>
    <rPh sb="10" eb="13">
      <t>インサツ</t>
    </rPh>
    <rPh sb="17" eb="19">
      <t xml:space="preserve">フヨウ </t>
    </rPh>
    <phoneticPr fontId="1"/>
  </si>
  <si>
    <t>　②エネルギー供給会社発行のエネルギー使用量の証明書（電気・ガス・油等）PDF形式等</t>
    <rPh sb="7" eb="9">
      <t>キョウキュウ</t>
    </rPh>
    <rPh sb="9" eb="11">
      <t>カイシャ</t>
    </rPh>
    <rPh sb="11" eb="13">
      <t>ハッコウ</t>
    </rPh>
    <rPh sb="19" eb="22">
      <t>シヨウリョウ</t>
    </rPh>
    <rPh sb="23" eb="26">
      <t>ショウメイショ</t>
    </rPh>
    <rPh sb="27" eb="29">
      <t>デンキ</t>
    </rPh>
    <rPh sb="33" eb="34">
      <t>アブラ</t>
    </rPh>
    <rPh sb="34" eb="35">
      <t>トウ</t>
    </rPh>
    <rPh sb="39" eb="41">
      <t xml:space="preserve">ケイシキ </t>
    </rPh>
    <rPh sb="41" eb="42">
      <t xml:space="preserve">トウ </t>
    </rPh>
    <phoneticPr fontId="1"/>
  </si>
  <si>
    <t>　③メーターごとの計測データ（実測されている場合のみ）Excelファイル等</t>
    <rPh sb="15" eb="17">
      <t>ジッソク</t>
    </rPh>
    <rPh sb="22" eb="24">
      <t>バアイ</t>
    </rPh>
    <rPh sb="36" eb="37">
      <t xml:space="preserve">トウ </t>
    </rPh>
    <phoneticPr fontId="1"/>
  </si>
  <si>
    <t>太陽光発電設備の新設の場合、発電量にマイナス符号をつけて、事業実施後【改修後】の電力消費量の欄に入力してください</t>
    <rPh sb="0" eb="5">
      <t>タイヨウコウハツデン</t>
    </rPh>
    <rPh sb="5" eb="7">
      <t>セツビ</t>
    </rPh>
    <rPh sb="8" eb="10">
      <t>シンセツ</t>
    </rPh>
    <rPh sb="11" eb="13">
      <t>バアイ</t>
    </rPh>
    <rPh sb="14" eb="17">
      <t>ハツデンリョウ</t>
    </rPh>
    <rPh sb="22" eb="24">
      <t>フゴウ</t>
    </rPh>
    <rPh sb="29" eb="31">
      <t>ジギョウ</t>
    </rPh>
    <rPh sb="31" eb="34">
      <t>ジッシゴ</t>
    </rPh>
    <rPh sb="35" eb="38">
      <t>カイシュウゴ</t>
    </rPh>
    <rPh sb="40" eb="42">
      <t>デンリョク</t>
    </rPh>
    <rPh sb="42" eb="45">
      <t>ショウヒリョウ</t>
    </rPh>
    <rPh sb="46" eb="47">
      <t>ラン</t>
    </rPh>
    <rPh sb="48" eb="50">
      <t>ニュウリョク</t>
    </rPh>
    <phoneticPr fontId="1"/>
  </si>
  <si>
    <t>できるだけ具体的にご記入ください。</t>
    <rPh sb="5" eb="8">
      <t>グタイテキ</t>
    </rPh>
    <rPh sb="10" eb="12">
      <t>キニュウ</t>
    </rPh>
    <phoneticPr fontId="1"/>
  </si>
  <si>
    <t>設備の新設等、比較対象がない場合、申請者ご自身の完了実績報告書（交付申請書）の省CO2計算の考え方に基づき整理し、改修前後の値を入力してください</t>
    <rPh sb="0" eb="2">
      <t>セツビ</t>
    </rPh>
    <rPh sb="3" eb="5">
      <t>シンセツ</t>
    </rPh>
    <rPh sb="5" eb="6">
      <t>トウ</t>
    </rPh>
    <rPh sb="7" eb="9">
      <t>ヒカク</t>
    </rPh>
    <rPh sb="9" eb="11">
      <t>タイショウ</t>
    </rPh>
    <rPh sb="14" eb="16">
      <t>バアイ</t>
    </rPh>
    <rPh sb="17" eb="20">
      <t>シンセイシャ</t>
    </rPh>
    <rPh sb="21" eb="23">
      <t>ジシン</t>
    </rPh>
    <rPh sb="24" eb="31">
      <t>カンリョウジッセキホウコクショ</t>
    </rPh>
    <rPh sb="32" eb="34">
      <t>コウフ</t>
    </rPh>
    <rPh sb="34" eb="37">
      <t>シンセイショ</t>
    </rPh>
    <rPh sb="39" eb="40">
      <t>ショウ</t>
    </rPh>
    <rPh sb="43" eb="45">
      <t>ケイサン</t>
    </rPh>
    <rPh sb="46" eb="47">
      <t>カンガ</t>
    </rPh>
    <rPh sb="48" eb="49">
      <t>カタ</t>
    </rPh>
    <rPh sb="50" eb="51">
      <t>モト</t>
    </rPh>
    <rPh sb="53" eb="55">
      <t>セイリ</t>
    </rPh>
    <rPh sb="57" eb="59">
      <t>カイシュウ</t>
    </rPh>
    <rPh sb="59" eb="61">
      <t>ゼンゴ</t>
    </rPh>
    <rPh sb="62" eb="63">
      <t>アタイ</t>
    </rPh>
    <rPh sb="64" eb="66">
      <t>ニュウリョク</t>
    </rPh>
    <phoneticPr fontId="1"/>
  </si>
  <si>
    <t>※LPガスを使用される場合、下のプルダウンからLPガスの種類を選択してください</t>
    <rPh sb="6" eb="8">
      <t>シヨウ</t>
    </rPh>
    <rPh sb="11" eb="13">
      <t>バアイ</t>
    </rPh>
    <rPh sb="14" eb="15">
      <t>シタ</t>
    </rPh>
    <rPh sb="28" eb="30">
      <t>シュルイ</t>
    </rPh>
    <rPh sb="31" eb="33">
      <t>センタク</t>
    </rPh>
    <phoneticPr fontId="1"/>
  </si>
  <si>
    <t>※都市ガス、LPガスは申請時の換算係数や原単位を使用してください。</t>
    <rPh sb="1" eb="3">
      <t>トシ</t>
    </rPh>
    <rPh sb="11" eb="14">
      <t>シンセイジ</t>
    </rPh>
    <rPh sb="15" eb="17">
      <t>カンザン</t>
    </rPh>
    <rPh sb="17" eb="19">
      <t>ケイスウ</t>
    </rPh>
    <rPh sb="20" eb="23">
      <t>ゲンタンイ</t>
    </rPh>
    <rPh sb="24" eb="26">
      <t>シヨウ</t>
    </rPh>
    <phoneticPr fontId="1"/>
  </si>
  <si>
    <t>LPガス（0.458m3/kg  50.8MJ/kg）</t>
  </si>
  <si>
    <t>産気率（m3/kg）</t>
    <rPh sb="0" eb="1">
      <t>サン</t>
    </rPh>
    <rPh sb="1" eb="2">
      <t>キ</t>
    </rPh>
    <rPh sb="2" eb="3">
      <t>リツ</t>
    </rPh>
    <phoneticPr fontId="1"/>
  </si>
  <si>
    <t>単位発熱量（MJ/kg）</t>
    <rPh sb="0" eb="2">
      <t>タンイ</t>
    </rPh>
    <rPh sb="2" eb="5">
      <t>ハツネツリョウ</t>
    </rPh>
    <phoneticPr fontId="1"/>
  </si>
  <si>
    <t>※</t>
    <phoneticPr fontId="1"/>
  </si>
  <si>
    <t>kgCO2/kWh</t>
    <phoneticPr fontId="1"/>
  </si>
  <si>
    <t>kgC/MJ</t>
  </si>
  <si>
    <t>改修前</t>
    <rPh sb="0" eb="3">
      <t>カイシュウマエ</t>
    </rPh>
    <phoneticPr fontId="1"/>
  </si>
  <si>
    <t>基準年のエネルギー消費量及びCO2排出量</t>
    <rPh sb="0" eb="2">
      <t>キジュン</t>
    </rPh>
    <rPh sb="2" eb="3">
      <t>ネン</t>
    </rPh>
    <rPh sb="9" eb="12">
      <t>ショウヒリョウ</t>
    </rPh>
    <rPh sb="12" eb="13">
      <t>オヨ</t>
    </rPh>
    <rPh sb="17" eb="20">
      <t>ハイシュツリョウ</t>
    </rPh>
    <phoneticPr fontId="1"/>
  </si>
  <si>
    <t>合計</t>
    <rPh sb="0" eb="2">
      <t>ゴウケイ</t>
    </rPh>
    <phoneticPr fontId="1"/>
  </si>
  <si>
    <t>一次ｴﾈﾙｷﾞｰ換算係数</t>
    <phoneticPr fontId="1"/>
  </si>
  <si>
    <t>一次エネルギー換算値（MJ)</t>
    <rPh sb="0" eb="2">
      <t>イチジ</t>
    </rPh>
    <rPh sb="7" eb="9">
      <t>カンザン</t>
    </rPh>
    <rPh sb="9" eb="10">
      <t>チ</t>
    </rPh>
    <phoneticPr fontId="1"/>
  </si>
  <si>
    <t>CO2排出量（kgCO2）</t>
    <rPh sb="3" eb="6">
      <t>ハイシュツリョウ</t>
    </rPh>
    <phoneticPr fontId="1"/>
  </si>
  <si>
    <t>CO2排出係数※</t>
    <rPh sb="3" eb="5">
      <t>ハイシュツ</t>
    </rPh>
    <rPh sb="5" eb="7">
      <t>ケイスウ</t>
    </rPh>
    <phoneticPr fontId="1"/>
  </si>
  <si>
    <t>照明</t>
    <rPh sb="0" eb="2">
      <t>ショウメイ</t>
    </rPh>
    <phoneticPr fontId="1"/>
  </si>
  <si>
    <t>電気</t>
    <rPh sb="0" eb="2">
      <t>デンキ</t>
    </rPh>
    <phoneticPr fontId="4"/>
  </si>
  <si>
    <t>kWh</t>
  </si>
  <si>
    <t>MJ/kWh</t>
  </si>
  <si>
    <t>照明計</t>
    <rPh sb="0" eb="2">
      <t>ショウメイ</t>
    </rPh>
    <rPh sb="2" eb="3">
      <t>ケイ</t>
    </rPh>
    <phoneticPr fontId="1"/>
  </si>
  <si>
    <t>電気</t>
    <rPh sb="0" eb="2">
      <t>デンキ</t>
    </rPh>
    <phoneticPr fontId="1"/>
  </si>
  <si>
    <t>－</t>
    <phoneticPr fontId="1"/>
  </si>
  <si>
    <t>空調</t>
    <rPh sb="0" eb="2">
      <t>クウチョウ</t>
    </rPh>
    <phoneticPr fontId="1"/>
  </si>
  <si>
    <t>ハード対策計算ファイルでの値</t>
    <rPh sb="3" eb="5">
      <t>タイサク</t>
    </rPh>
    <rPh sb="5" eb="7">
      <t>ケイサン</t>
    </rPh>
    <rPh sb="13" eb="14">
      <t>アタイ</t>
    </rPh>
    <phoneticPr fontId="1"/>
  </si>
  <si>
    <t>都市ガス</t>
    <rPh sb="0" eb="2">
      <t>トシ</t>
    </rPh>
    <phoneticPr fontId="4"/>
  </si>
  <si>
    <t>m3</t>
  </si>
  <si>
    <t>MJ/m3</t>
  </si>
  <si>
    <t>都市ガス</t>
  </si>
  <si>
    <t>Nm3換算=</t>
    <rPh sb="3" eb="5">
      <t>カンザン</t>
    </rPh>
    <phoneticPr fontId="1"/>
  </si>
  <si>
    <t>CO2(Nm3×2.23)=</t>
    <phoneticPr fontId="1"/>
  </si>
  <si>
    <t>LPガス</t>
    <phoneticPr fontId="4"/>
  </si>
  <si>
    <t>m3</t>
    <phoneticPr fontId="4"/>
  </si>
  <si>
    <t>MJ/kg</t>
  </si>
  <si>
    <t>LPG</t>
    <phoneticPr fontId="1"/>
  </si>
  <si>
    <t>m3=</t>
    <phoneticPr fontId="1"/>
  </si>
  <si>
    <t>CO2(m3×6.55)=</t>
    <phoneticPr fontId="1"/>
  </si>
  <si>
    <t>A重油</t>
    <phoneticPr fontId="4"/>
  </si>
  <si>
    <t>L</t>
    <phoneticPr fontId="4"/>
  </si>
  <si>
    <t>MJ/L</t>
  </si>
  <si>
    <t>灯油</t>
    <rPh sb="0" eb="2">
      <t>トウユ</t>
    </rPh>
    <phoneticPr fontId="4"/>
  </si>
  <si>
    <t>軽油</t>
    <rPh sb="0" eb="2">
      <t>ケイユ</t>
    </rPh>
    <phoneticPr fontId="1"/>
  </si>
  <si>
    <t>その他</t>
    <rPh sb="2" eb="3">
      <t>タ</t>
    </rPh>
    <phoneticPr fontId="4"/>
  </si>
  <si>
    <t>空調計</t>
    <rPh sb="0" eb="2">
      <t>クウチョウ</t>
    </rPh>
    <rPh sb="2" eb="3">
      <t>ケイ</t>
    </rPh>
    <phoneticPr fontId="1"/>
  </si>
  <si>
    <t>－</t>
  </si>
  <si>
    <t>給湯</t>
    <rPh sb="0" eb="2">
      <t>キュウトウ</t>
    </rPh>
    <phoneticPr fontId="1"/>
  </si>
  <si>
    <t>給湯計</t>
    <rPh sb="0" eb="2">
      <t>キュウトウ</t>
    </rPh>
    <rPh sb="2" eb="3">
      <t>ケイ</t>
    </rPh>
    <phoneticPr fontId="1"/>
  </si>
  <si>
    <t>コージェネ</t>
    <phoneticPr fontId="4"/>
  </si>
  <si>
    <t>都市ガス</t>
    <phoneticPr fontId="1"/>
  </si>
  <si>
    <t>発電量</t>
    <rPh sb="0" eb="3">
      <t>ハツデンリョウ</t>
    </rPh>
    <phoneticPr fontId="1"/>
  </si>
  <si>
    <t>コージェネ計</t>
    <rPh sb="5" eb="6">
      <t>ケイ</t>
    </rPh>
    <phoneticPr fontId="1"/>
  </si>
  <si>
    <t>換気</t>
    <rPh sb="0" eb="2">
      <t>カンキ</t>
    </rPh>
    <phoneticPr fontId="4"/>
  </si>
  <si>
    <t>換気計</t>
    <rPh sb="0" eb="2">
      <t>カンキ</t>
    </rPh>
    <rPh sb="2" eb="3">
      <t>ケイ</t>
    </rPh>
    <phoneticPr fontId="1"/>
  </si>
  <si>
    <t>一次エネルギー合計 （MJ)</t>
    <rPh sb="0" eb="2">
      <t>イチジ</t>
    </rPh>
    <rPh sb="7" eb="9">
      <t>ゴウケイ</t>
    </rPh>
    <phoneticPr fontId="1"/>
  </si>
  <si>
    <t>CO2排出量合計（kgCO2）</t>
    <rPh sb="0" eb="6">
      <t>co2ハイシュツリョウ</t>
    </rPh>
    <rPh sb="6" eb="8">
      <t>ゴウケイ</t>
    </rPh>
    <phoneticPr fontId="1"/>
  </si>
  <si>
    <t>表２　省エネ計算による改修後設備のエネルギー消費量及びCO2排出量の推計値</t>
    <rPh sb="0" eb="1">
      <t>ヒョウ</t>
    </rPh>
    <rPh sb="3" eb="4">
      <t>ショウ</t>
    </rPh>
    <rPh sb="6" eb="8">
      <t>ケイサン</t>
    </rPh>
    <rPh sb="11" eb="14">
      <t>カイシュウゴ</t>
    </rPh>
    <rPh sb="14" eb="16">
      <t>セツビ</t>
    </rPh>
    <rPh sb="22" eb="25">
      <t>ショウヒリョウ</t>
    </rPh>
    <rPh sb="25" eb="26">
      <t>オヨ</t>
    </rPh>
    <rPh sb="27" eb="33">
      <t>co2ハイシュツリョウ</t>
    </rPh>
    <rPh sb="34" eb="37">
      <t>スイケイチ</t>
    </rPh>
    <phoneticPr fontId="1"/>
  </si>
  <si>
    <t>※建物（施設）全体ではなく、完了実績報告時に省エネ計算で使用した改修後設備の推計エネルギー消費量をご記入ください。</t>
    <rPh sb="1" eb="3">
      <t>タテモノ</t>
    </rPh>
    <rPh sb="4" eb="6">
      <t>シセツ</t>
    </rPh>
    <rPh sb="7" eb="9">
      <t>ゼンタイ</t>
    </rPh>
    <rPh sb="14" eb="16">
      <t>カンリョウ</t>
    </rPh>
    <rPh sb="16" eb="18">
      <t>ジッセキ</t>
    </rPh>
    <rPh sb="18" eb="20">
      <t>ホウコク</t>
    </rPh>
    <rPh sb="20" eb="21">
      <t>ジ</t>
    </rPh>
    <rPh sb="22" eb="23">
      <t>ショウ</t>
    </rPh>
    <rPh sb="25" eb="27">
      <t>ケイサン</t>
    </rPh>
    <rPh sb="28" eb="30">
      <t>シヨウ</t>
    </rPh>
    <rPh sb="32" eb="34">
      <t>カイシュウ</t>
    </rPh>
    <rPh sb="34" eb="35">
      <t>ゴ</t>
    </rPh>
    <rPh sb="35" eb="37">
      <t>セツビ</t>
    </rPh>
    <rPh sb="38" eb="40">
      <t>スイケイ</t>
    </rPh>
    <rPh sb="45" eb="48">
      <t>ショウヒリョウ</t>
    </rPh>
    <rPh sb="50" eb="52">
      <t>キニュウ</t>
    </rPh>
    <phoneticPr fontId="1"/>
  </si>
  <si>
    <t>改修後の推計値</t>
    <rPh sb="0" eb="3">
      <t>カイシュウゴ</t>
    </rPh>
    <rPh sb="4" eb="7">
      <t>スイケイチ</t>
    </rPh>
    <phoneticPr fontId="1"/>
  </si>
  <si>
    <t>改修後設備のエネルギー消費量及びCO2排出量（完了実績報告時）</t>
    <rPh sb="0" eb="3">
      <t>カイシュウゴ</t>
    </rPh>
    <rPh sb="3" eb="5">
      <t>セツビ</t>
    </rPh>
    <rPh sb="11" eb="14">
      <t>ショウヒリョウ</t>
    </rPh>
    <rPh sb="14" eb="15">
      <t>オヨ</t>
    </rPh>
    <rPh sb="19" eb="22">
      <t>ハイシュツリョウ</t>
    </rPh>
    <rPh sb="23" eb="30">
      <t>カンリョウジッセキホウコクジ</t>
    </rPh>
    <phoneticPr fontId="1"/>
  </si>
  <si>
    <t>5月</t>
  </si>
  <si>
    <t>都市ガス</t>
    <phoneticPr fontId="4"/>
  </si>
  <si>
    <t>表３　改修後のエネルギー消費量及びCO2排出量の実績値</t>
    <rPh sb="0" eb="1">
      <t>ヒョウ</t>
    </rPh>
    <rPh sb="3" eb="6">
      <t>カイシュウゴ</t>
    </rPh>
    <rPh sb="12" eb="15">
      <t>ショウヒリョウ</t>
    </rPh>
    <rPh sb="15" eb="16">
      <t>オヨ</t>
    </rPh>
    <rPh sb="17" eb="23">
      <t>co2ハイシュツリョウ</t>
    </rPh>
    <rPh sb="24" eb="27">
      <t xml:space="preserve">ジッセキチ </t>
    </rPh>
    <phoneticPr fontId="1"/>
  </si>
  <si>
    <t>実績値</t>
    <rPh sb="0" eb="3">
      <t xml:space="preserve">ジッセキチ </t>
    </rPh>
    <phoneticPr fontId="1"/>
  </si>
  <si>
    <t>改修後のエネルギー消費量及びCO2排出量</t>
    <rPh sb="0" eb="3">
      <t>カイシュウゴ</t>
    </rPh>
    <rPh sb="9" eb="12">
      <t>ショウヒリョウ</t>
    </rPh>
    <rPh sb="12" eb="13">
      <t>オヨ</t>
    </rPh>
    <rPh sb="17" eb="20">
      <t>ハイシュツリョウ</t>
    </rPh>
    <phoneticPr fontId="1"/>
  </si>
  <si>
    <t>※下表の設備区分名は例です。サーバー、ポンプ、太陽光発電等、今回の申請の改修対象設備名に適宜変更してください</t>
    <rPh sb="1" eb="3">
      <t xml:space="preserve">カヒョウノ </t>
    </rPh>
    <rPh sb="4" eb="9">
      <t xml:space="preserve">セツビクブンメイハ </t>
    </rPh>
    <rPh sb="10" eb="11">
      <t>レイデス。</t>
    </rPh>
    <rPh sb="23" eb="26">
      <t xml:space="preserve">タイヨウコウ </t>
    </rPh>
    <rPh sb="26" eb="28">
      <t xml:space="preserve">ハツデン </t>
    </rPh>
    <rPh sb="28" eb="29">
      <t>トウ、</t>
    </rPh>
    <rPh sb="30" eb="32">
      <t xml:space="preserve">コンカイノ </t>
    </rPh>
    <rPh sb="33" eb="35">
      <t xml:space="preserve">シンセイノ </t>
    </rPh>
    <rPh sb="36" eb="43">
      <t xml:space="preserve">カイシュウタイショウセツビメイニ </t>
    </rPh>
    <rPh sb="44" eb="46">
      <t xml:space="preserve">テキギ </t>
    </rPh>
    <rPh sb="46" eb="48">
      <t xml:space="preserve">ヘンコウシテクダサイ </t>
    </rPh>
    <phoneticPr fontId="1"/>
  </si>
  <si>
    <t>※適宜変更してください</t>
    <rPh sb="1" eb="3">
      <t xml:space="preserve">テキギ </t>
    </rPh>
    <rPh sb="3" eb="5">
      <t xml:space="preserve">ヘンコウ </t>
    </rPh>
    <phoneticPr fontId="1"/>
  </si>
  <si>
    <t>①計画時（完了実績報告時）の改修前のCO2排出量</t>
    <rPh sb="1" eb="4">
      <t xml:space="preserve">ケイカクジ </t>
    </rPh>
    <rPh sb="5" eb="11">
      <t>カンリョウ</t>
    </rPh>
    <rPh sb="11" eb="12">
      <t xml:space="preserve">ジ </t>
    </rPh>
    <rPh sb="14" eb="16">
      <t xml:space="preserve">カイシュウ </t>
    </rPh>
    <rPh sb="16" eb="17">
      <t xml:space="preserve">マエ </t>
    </rPh>
    <rPh sb="21" eb="24">
      <t xml:space="preserve">ハイシュツリョウ </t>
    </rPh>
    <phoneticPr fontId="1"/>
  </si>
  <si>
    <t>-</t>
    <phoneticPr fontId="1"/>
  </si>
  <si>
    <t>CO2削減計画</t>
    <phoneticPr fontId="1"/>
  </si>
  <si>
    <t>CO2削減実績値</t>
    <phoneticPr fontId="1"/>
  </si>
  <si>
    <t>事業報告時</t>
    <rPh sb="1" eb="3">
      <t xml:space="preserve">サクゲｎ </t>
    </rPh>
    <rPh sb="3" eb="5">
      <t xml:space="preserve">ジッセキチ ジギョウ ホウコクジ </t>
    </rPh>
    <phoneticPr fontId="1"/>
  </si>
  <si>
    <t>完了実績報告時</t>
    <rPh sb="1" eb="5">
      <t>サクゲンンケイカク カンリョウ</t>
    </rPh>
    <phoneticPr fontId="1"/>
  </si>
  <si>
    <t>CO2排出量[t-CO2]</t>
    <rPh sb="3" eb="6">
      <t xml:space="preserve">ハイシュツリョウ </t>
    </rPh>
    <phoneticPr fontId="1"/>
  </si>
  <si>
    <r>
      <t>●集計シート　　</t>
    </r>
    <r>
      <rPr>
        <sz val="14"/>
        <color theme="1"/>
        <rFont val="Meiryo UI"/>
        <family val="2"/>
        <charset val="128"/>
      </rPr>
      <t>※完了実績報告時の省CO2計算の値や実績値について入力してくだささい</t>
    </r>
    <rPh sb="1" eb="3">
      <t xml:space="preserve">シュウケイシート </t>
    </rPh>
    <rPh sb="26" eb="29">
      <t xml:space="preserve">ジッセキチ </t>
    </rPh>
    <rPh sb="33" eb="35">
      <t xml:space="preserve">ニュウリョク </t>
    </rPh>
    <phoneticPr fontId="1"/>
  </si>
  <si>
    <t>※行が足りない場合、適宜追加してください</t>
    <rPh sb="1" eb="2">
      <t xml:space="preserve">ギョウガ </t>
    </rPh>
    <rPh sb="3" eb="4">
      <t>タリナイバアイ、</t>
    </rPh>
    <rPh sb="10" eb="12">
      <t xml:space="preserve">テキギ </t>
    </rPh>
    <rPh sb="12" eb="14">
      <t xml:space="preserve">ツイカ </t>
    </rPh>
    <phoneticPr fontId="1"/>
  </si>
  <si>
    <t>表　集計結果表</t>
    <rPh sb="0" eb="1">
      <t>ヒョウ</t>
    </rPh>
    <rPh sb="2" eb="4">
      <t xml:space="preserve">シュウケイヒョウ </t>
    </rPh>
    <rPh sb="4" eb="6">
      <t xml:space="preserve">ケッカ </t>
    </rPh>
    <rPh sb="6" eb="7">
      <t xml:space="preserve">ヒョウ </t>
    </rPh>
    <phoneticPr fontId="1"/>
  </si>
  <si>
    <t>３．集計シート</t>
    <rPh sb="2" eb="4">
      <t>シュウケイ</t>
    </rPh>
    <phoneticPr fontId="1"/>
  </si>
  <si>
    <t>表１～３は、導入計画に合わせて適宜修正してください</t>
    <rPh sb="0" eb="1">
      <t>ヒョウ</t>
    </rPh>
    <phoneticPr fontId="1"/>
  </si>
  <si>
    <t>表１　改修前のエネルギー消費量及びCO2排出量実績値</t>
    <rPh sb="0" eb="1">
      <t>ヒョウ</t>
    </rPh>
    <rPh sb="3" eb="6">
      <t>カイシュウマエ</t>
    </rPh>
    <rPh sb="12" eb="15">
      <t>ショウヒリョウ</t>
    </rPh>
    <rPh sb="15" eb="16">
      <t>オヨ</t>
    </rPh>
    <rPh sb="20" eb="22">
      <t>ハイシュツ</t>
    </rPh>
    <rPh sb="22" eb="23">
      <t>リョウ</t>
    </rPh>
    <rPh sb="23" eb="26">
      <t>ジッセキチ</t>
    </rPh>
    <phoneticPr fontId="1"/>
  </si>
  <si>
    <t>③削減目標値（①ｰ②）</t>
    <rPh sb="1" eb="3">
      <t xml:space="preserve">サクゲン </t>
    </rPh>
    <rPh sb="3" eb="6">
      <t xml:space="preserve">モクヒョウチ </t>
    </rPh>
    <phoneticPr fontId="1"/>
  </si>
  <si>
    <t>⑥削減値（実績）（⑤-①）</t>
    <rPh sb="1" eb="3">
      <t xml:space="preserve">サクゲｎ </t>
    </rPh>
    <rPh sb="3" eb="4">
      <t xml:space="preserve">チ </t>
    </rPh>
    <rPh sb="5" eb="7">
      <t xml:space="preserve">ジッセキ </t>
    </rPh>
    <phoneticPr fontId="1"/>
  </si>
  <si>
    <t>④削減率（③÷①）</t>
    <rPh sb="1" eb="2">
      <t xml:space="preserve">サクゲンリツ </t>
    </rPh>
    <phoneticPr fontId="1"/>
  </si>
  <si>
    <t>⑦実績削減率（⑥÷①）</t>
    <rPh sb="1" eb="3">
      <t>ジッセキ</t>
    </rPh>
    <rPh sb="3" eb="6">
      <t>サクゲンリツ</t>
    </rPh>
    <phoneticPr fontId="1"/>
  </si>
  <si>
    <t>※削減目標値（③と⑥）または削減率（④と⑦）で比較し、当初の計画値を達成できなかった場合は、目標未達成理由説明書にその理由についてご記入ください</t>
    <rPh sb="1" eb="6">
      <t xml:space="preserve">サクゲンモクヒョウチ </t>
    </rPh>
    <rPh sb="14" eb="17">
      <t>サクゲンリツデ、</t>
    </rPh>
    <rPh sb="23" eb="25">
      <t>ヒカク</t>
    </rPh>
    <rPh sb="27" eb="29">
      <t xml:space="preserve">トウショノ </t>
    </rPh>
    <rPh sb="30" eb="32">
      <t xml:space="preserve">ケイカク </t>
    </rPh>
    <rPh sb="32" eb="33">
      <t xml:space="preserve">チヲ </t>
    </rPh>
    <rPh sb="34" eb="36">
      <t>タッセイデキナカッタバアイハ、</t>
    </rPh>
    <rPh sb="46" eb="48">
      <t xml:space="preserve">モクヒョウ </t>
    </rPh>
    <rPh sb="48" eb="51">
      <t xml:space="preserve">ミタッセイ </t>
    </rPh>
    <rPh sb="51" eb="53">
      <t xml:space="preserve">リユウ </t>
    </rPh>
    <rPh sb="53" eb="56">
      <t xml:space="preserve">セツメイショ </t>
    </rPh>
    <rPh sb="59" eb="61">
      <t xml:space="preserve">リユウニ </t>
    </rPh>
    <phoneticPr fontId="1"/>
  </si>
  <si>
    <t>←押印不要</t>
    <rPh sb="1" eb="5">
      <t>オウイン</t>
    </rPh>
    <phoneticPr fontId="1"/>
  </si>
  <si>
    <t>令和</t>
    <rPh sb="0" eb="2">
      <t xml:space="preserve">レイワ </t>
    </rPh>
    <phoneticPr fontId="1"/>
  </si>
  <si>
    <t xml:space="preserve">平成31年度二酸化炭素排出抑制対策事業費等補助金
（業務用施設等における省CO2促進事業）
</t>
    <rPh sb="29" eb="31">
      <t>シセツ</t>
    </rPh>
    <phoneticPr fontId="4"/>
  </si>
  <si>
    <t>令和　　年　　月　　日</t>
    <rPh sb="0" eb="2">
      <t xml:space="preserve">レイワ </t>
    </rPh>
    <rPh sb="4" eb="5">
      <t>ネン</t>
    </rPh>
    <rPh sb="7" eb="8">
      <t>ガツ</t>
    </rPh>
    <rPh sb="10" eb="11">
      <t>ニチ</t>
    </rPh>
    <phoneticPr fontId="1"/>
  </si>
  <si>
    <t>←交付決定番号を記入する
　 また、計画変更を提出している場合は、以下の文章を挿入する
（平成○年○月○日付け静環資枝発○○○号をもって計画変更承認済み）
　令和の場合は平成を令和に書き換えること</t>
    <rPh sb="55" eb="60">
      <t>セイカンシハツ</t>
    </rPh>
    <rPh sb="63" eb="64">
      <t>ゴウ</t>
    </rPh>
    <rPh sb="72" eb="74">
      <t>ショウニン</t>
    </rPh>
    <rPh sb="85" eb="87">
      <t xml:space="preserve">ヘイセイヲ </t>
    </rPh>
    <rPh sb="88" eb="90">
      <t xml:space="preserve">レイワニ </t>
    </rPh>
    <rPh sb="91" eb="92">
      <t>カキｋ</t>
    </rPh>
    <phoneticPr fontId="4"/>
  </si>
  <si>
    <t>民間建築物等における省CO2 改修支援事業</t>
  </si>
  <si>
    <t xml:space="preserve">←建物名を入力してください。
</t>
    <rPh sb="1" eb="3">
      <t>タテモノ</t>
    </rPh>
    <rPh sb="3" eb="4">
      <t>メイ</t>
    </rPh>
    <rPh sb="5" eb="7">
      <t>ニュウリョク</t>
    </rPh>
    <phoneticPr fontId="1"/>
  </si>
  <si>
    <t>※完了実績報告書の省エネ計算を元に入力してください。</t>
    <rPh sb="1" eb="8">
      <t>カンリョウジ</t>
    </rPh>
    <rPh sb="9" eb="10">
      <t xml:space="preserve">ショウエネケイサｎ </t>
    </rPh>
    <rPh sb="15" eb="16">
      <t xml:space="preserve">モトニ </t>
    </rPh>
    <rPh sb="17" eb="19">
      <t xml:space="preserve">ニュウリョク </t>
    </rPh>
    <phoneticPr fontId="1"/>
  </si>
  <si>
    <t>令和2年度実績値</t>
    <rPh sb="0" eb="2">
      <t xml:space="preserve">レイワ２ </t>
    </rPh>
    <rPh sb="3" eb="5">
      <t>ネンド</t>
    </rPh>
    <rPh sb="5" eb="8">
      <t>ジッセキチ</t>
    </rPh>
    <phoneticPr fontId="1"/>
  </si>
  <si>
    <t>ガスや油の利用がある場合は、表を適宜修正して記入すること</t>
    <rPh sb="3" eb="4">
      <t xml:space="preserve">アブラノ </t>
    </rPh>
    <rPh sb="5" eb="7">
      <t xml:space="preserve">リヨウガ </t>
    </rPh>
    <rPh sb="14" eb="15">
      <t xml:space="preserve">ヒョウヲ </t>
    </rPh>
    <rPh sb="16" eb="18">
      <t xml:space="preserve">テキギ </t>
    </rPh>
    <rPh sb="18" eb="20">
      <t xml:space="preserve">シュウセイシテ </t>
    </rPh>
    <rPh sb="22" eb="24">
      <t xml:space="preserve">キニュウスル </t>
    </rPh>
    <phoneticPr fontId="1"/>
  </si>
  <si>
    <t>目標未達成の理由を、気候要因、補助対象外設備の影響、設備の稼働条件の変化等、</t>
    <rPh sb="0" eb="2">
      <t xml:space="preserve">モクヒョウ </t>
    </rPh>
    <rPh sb="2" eb="5">
      <t xml:space="preserve">ミタッセイ </t>
    </rPh>
    <rPh sb="6" eb="8">
      <t xml:space="preserve">リユウヲ </t>
    </rPh>
    <rPh sb="10" eb="12">
      <t>キコウ</t>
    </rPh>
    <rPh sb="12" eb="14">
      <t>ヨウイン</t>
    </rPh>
    <rPh sb="15" eb="22">
      <t>ホジョタイショウガイセツビ</t>
    </rPh>
    <rPh sb="23" eb="25">
      <t>エイキョウ</t>
    </rPh>
    <rPh sb="26" eb="28">
      <t>セツビ</t>
    </rPh>
    <rPh sb="29" eb="31">
      <t>カドウ</t>
    </rPh>
    <rPh sb="31" eb="33">
      <t>ジョウケン</t>
    </rPh>
    <rPh sb="34" eb="36">
      <t>ヘンカ</t>
    </rPh>
    <rPh sb="36" eb="37">
      <t>トウ</t>
    </rPh>
    <phoneticPr fontId="1"/>
  </si>
  <si>
    <t>平成31年度二酸化炭素排出抑制対策事業費等補助金
（業務用施設等におけるネット･ゼロ・エネルギー・ビル（ZEB）化・省CO2促進事業）</t>
    <rPh sb="0" eb="2">
      <t>ヘイセイ２８ネンド</t>
    </rPh>
    <rPh sb="28" eb="30">
      <t>シセツ</t>
    </rPh>
    <rPh sb="55" eb="56">
      <t xml:space="preserve">カ </t>
    </rPh>
    <phoneticPr fontId="1"/>
  </si>
  <si>
    <t>民間建築物等における省CO2 改修支援事業,テナントビルの省CO2 改修支援事業,国立公園宿舎施設の省CO2 改修支援事業,上下水道システムにおける省CO2化推進事業,空き家等における省CO2改修支援事業</t>
    <phoneticPr fontId="1"/>
  </si>
  <si>
    <t>※本ファイルは今後3回の事業報告で使用します。事業報告書シート、別紙1シート、集計シート等は2回目以降コピーして使用してください</t>
    <rPh sb="0" eb="1">
      <t>※</t>
    </rPh>
    <rPh sb="1" eb="2">
      <t xml:space="preserve">ホンファイｒ </t>
    </rPh>
    <rPh sb="7" eb="9">
      <t xml:space="preserve">コンゴ </t>
    </rPh>
    <rPh sb="12" eb="16">
      <t xml:space="preserve">ジギョウホウコク </t>
    </rPh>
    <rPh sb="17" eb="19">
      <t xml:space="preserve">シヨウシマス </t>
    </rPh>
    <rPh sb="23" eb="27">
      <t xml:space="preserve">ジギョウホウコク </t>
    </rPh>
    <rPh sb="27" eb="28">
      <t>ショ</t>
    </rPh>
    <rPh sb="32" eb="34">
      <t xml:space="preserve">ベッシ１ </t>
    </rPh>
    <rPh sb="39" eb="41">
      <t xml:space="preserve">シュウケイシート </t>
    </rPh>
    <rPh sb="44" eb="45">
      <t xml:space="preserve">トウ </t>
    </rPh>
    <rPh sb="56" eb="58">
      <t xml:space="preserve">シヨウ </t>
    </rPh>
    <phoneticPr fontId="1"/>
  </si>
  <si>
    <t>　2回目の報告以降、適宜シートをコピーして利用してください</t>
    <rPh sb="2" eb="4">
      <t>カイメ</t>
    </rPh>
    <rPh sb="5" eb="7">
      <t>ホウコク</t>
    </rPh>
    <rPh sb="7" eb="9">
      <t>イコウ</t>
    </rPh>
    <rPh sb="10" eb="12">
      <t>テキギ</t>
    </rPh>
    <rPh sb="21" eb="23">
      <t>リヨウ</t>
    </rPh>
    <phoneticPr fontId="1"/>
  </si>
  <si>
    <t>　④CD-R（①の本Excelファイル及びPDFファイル、②、③等のファイル）または⑤の電子メールでの送付</t>
    <rPh sb="9" eb="10">
      <t>ホン</t>
    </rPh>
    <rPh sb="32" eb="33">
      <t xml:space="preserve">トウ </t>
    </rPh>
    <rPh sb="44" eb="46">
      <t>デンシ</t>
    </rPh>
    <phoneticPr fontId="1"/>
  </si>
  <si>
    <t>　⑤電子メールでの送付</t>
    <rPh sb="2" eb="4">
      <t>デン</t>
    </rPh>
    <phoneticPr fontId="1"/>
  </si>
  <si>
    <t>　上記⑤の内容を電子メールでの送付も受け付けます。ただし下記の注意事項をご確認ください。</t>
    <rPh sb="1" eb="3">
      <t xml:space="preserve">ジョウキ </t>
    </rPh>
    <rPh sb="5" eb="7">
      <t xml:space="preserve">ナイヨウヲ </t>
    </rPh>
    <rPh sb="8" eb="10">
      <t>デンシ</t>
    </rPh>
    <rPh sb="18" eb="19">
      <t>ウケツケマス。</t>
    </rPh>
    <rPh sb="28" eb="30">
      <t xml:space="preserve">カキノ </t>
    </rPh>
    <rPh sb="31" eb="35">
      <t xml:space="preserve">チュウイジコウヲ </t>
    </rPh>
    <phoneticPr fontId="1"/>
  </si>
  <si>
    <t>　　・1メールあたり５MB程度の容量制限がかかります。ファイルを分割して送付する場合は、必ず（1/3）等を記載してください</t>
    <rPh sb="13" eb="15">
      <t xml:space="preserve">テイドノ </t>
    </rPh>
    <rPh sb="16" eb="18">
      <t xml:space="preserve">ヨウリョウ </t>
    </rPh>
    <rPh sb="18" eb="20">
      <t xml:space="preserve">セイゲンガ </t>
    </rPh>
    <rPh sb="32" eb="34">
      <t xml:space="preserve">ブンカツ </t>
    </rPh>
    <rPh sb="40" eb="42">
      <t xml:space="preserve">バアイハ </t>
    </rPh>
    <rPh sb="44" eb="45">
      <t xml:space="preserve">カナラズ </t>
    </rPh>
    <rPh sb="51" eb="52">
      <t xml:space="preserve">トウ </t>
    </rPh>
    <rPh sb="53" eb="55">
      <t xml:space="preserve">キサイ </t>
    </rPh>
    <phoneticPr fontId="1"/>
  </si>
  <si>
    <t>完了実績報告時（改修前）</t>
    <rPh sb="0" eb="7">
      <t>カンリョウジッセキホウコクジ</t>
    </rPh>
    <rPh sb="8" eb="11">
      <t>カイシュウマ</t>
    </rPh>
    <phoneticPr fontId="1"/>
  </si>
  <si>
    <t>　改修内容に応じて表を適宜修正していただいて結構です</t>
    <rPh sb="0" eb="4">
      <t xml:space="preserve">カイシュウナイヨウ </t>
    </rPh>
    <rPh sb="8" eb="9">
      <t xml:space="preserve">ヒョウヲテキギ </t>
    </rPh>
    <rPh sb="12" eb="14">
      <t xml:space="preserve">シュウセイシテイタダイテ </t>
    </rPh>
    <rPh sb="21" eb="23">
      <t xml:space="preserve">ケッコウデス </t>
    </rPh>
    <phoneticPr fontId="1"/>
  </si>
  <si>
    <t>200330版</t>
    <rPh sb="6" eb="7">
      <t>バン</t>
    </rPh>
    <phoneticPr fontId="1"/>
  </si>
  <si>
    <t>　　・メールアドレス　ontai-jigyo-h30@env.go.jp</t>
    <phoneticPr fontId="1"/>
  </si>
  <si>
    <t>以下、元号の修正等は各自で適宜修正してください</t>
    <rPh sb="0" eb="2">
      <t xml:space="preserve">イカ </t>
    </rPh>
    <rPh sb="3" eb="5">
      <t xml:space="preserve">ゲンゴウ </t>
    </rPh>
    <rPh sb="6" eb="9">
      <t xml:space="preserve">シュウセイトウハ </t>
    </rPh>
    <rPh sb="10" eb="12">
      <t xml:space="preserve">カクジデ </t>
    </rPh>
    <rPh sb="13" eb="15">
      <t xml:space="preserve">テキギ </t>
    </rPh>
    <rPh sb="15" eb="17">
      <t xml:space="preserve">シュウセイ </t>
    </rPh>
    <phoneticPr fontId="1"/>
  </si>
  <si>
    <t>・太陽光発電がある場合、発電量と対象建物の電力消費量の両方を表にまとめてください</t>
    <rPh sb="1" eb="4">
      <t>タイヨウコウ</t>
    </rPh>
    <phoneticPr fontId="1"/>
  </si>
  <si>
    <t>・実績値は原則、実測値を元に入力してください（改修設備の計測を行っていない場合は、建物全体のエネルギー消費量から合理的な方法で按分する等、適宜工夫をお願いいたします。</t>
    <rPh sb="1" eb="4">
      <t xml:space="preserve">ジッセキチハ </t>
    </rPh>
    <rPh sb="5" eb="7">
      <t xml:space="preserve">ゲンソク </t>
    </rPh>
    <rPh sb="8" eb="11">
      <t xml:space="preserve">ジッソクチ </t>
    </rPh>
    <rPh sb="12" eb="13">
      <t xml:space="preserve">モトニ </t>
    </rPh>
    <rPh sb="14" eb="16">
      <t xml:space="preserve">ニュウリョクシテクダサイ </t>
    </rPh>
    <rPh sb="23" eb="27">
      <t xml:space="preserve">カイシュウセツビ </t>
    </rPh>
    <rPh sb="28" eb="30">
      <t xml:space="preserve">ケイソクヲ </t>
    </rPh>
    <rPh sb="31" eb="32">
      <t xml:space="preserve">オコナッテイナイバアイハ </t>
    </rPh>
    <rPh sb="41" eb="45">
      <t xml:space="preserve">タテモノゼンタイノ </t>
    </rPh>
    <rPh sb="56" eb="59">
      <t xml:space="preserve">ゴウリテキナ </t>
    </rPh>
    <rPh sb="60" eb="62">
      <t xml:space="preserve">ホウホウデ </t>
    </rPh>
    <rPh sb="67" eb="68">
      <t xml:space="preserve">トウ </t>
    </rPh>
    <rPh sb="69" eb="71">
      <t xml:space="preserve">テキギ </t>
    </rPh>
    <rPh sb="71" eb="73">
      <t xml:space="preserve">クフウヲ </t>
    </rPh>
    <phoneticPr fontId="1"/>
  </si>
  <si>
    <t>※設備の新設等で、改修前の比較ができない場合、補助事業の申請にあたって提案した省エネ計算に基づき、下表に手を加え、整理してください</t>
    <rPh sb="0" eb="1">
      <t>※</t>
    </rPh>
    <rPh sb="1" eb="3">
      <t xml:space="preserve">セツビノ </t>
    </rPh>
    <rPh sb="4" eb="7">
      <t>シンセツトウデ、</t>
    </rPh>
    <rPh sb="9" eb="12">
      <t xml:space="preserve">カイシュウマエノ </t>
    </rPh>
    <rPh sb="20" eb="22">
      <t>バアイ、</t>
    </rPh>
    <rPh sb="23" eb="27">
      <t xml:space="preserve">ホジョジギョウノ </t>
    </rPh>
    <rPh sb="28" eb="30">
      <t xml:space="preserve">シンセイニ </t>
    </rPh>
    <rPh sb="35" eb="37">
      <t xml:space="preserve">テイアｎ </t>
    </rPh>
    <rPh sb="39" eb="40">
      <t xml:space="preserve">ショウエネ </t>
    </rPh>
    <rPh sb="42" eb="44">
      <t xml:space="preserve">ケイサンニ </t>
    </rPh>
    <rPh sb="45" eb="46">
      <t>モトヅキ、</t>
    </rPh>
    <rPh sb="49" eb="51">
      <t xml:space="preserve">カヒョウ </t>
    </rPh>
    <rPh sb="52" eb="53">
      <t xml:space="preserve">テヲクワエ </t>
    </rPh>
    <rPh sb="57" eb="59">
      <t xml:space="preserve">セイリ </t>
    </rPh>
    <phoneticPr fontId="1"/>
  </si>
  <si>
    <t>完了実績報告時（改修後の推計値）</t>
    <rPh sb="0" eb="7">
      <t>カンリョウジッセキホウコクジ</t>
    </rPh>
    <rPh sb="8" eb="11">
      <t xml:space="preserve">カイシュウゴ </t>
    </rPh>
    <rPh sb="12" eb="14">
      <t xml:space="preserve">スイケイ </t>
    </rPh>
    <rPh sb="14" eb="15">
      <t xml:space="preserve">ケイサンチ </t>
    </rPh>
    <phoneticPr fontId="1"/>
  </si>
  <si>
    <t>報告対象年度実績値（改修後の実績値）</t>
    <rPh sb="0" eb="2">
      <t xml:space="preserve">ホウコク </t>
    </rPh>
    <rPh sb="2" eb="6">
      <t xml:space="preserve">タイショウネンド </t>
    </rPh>
    <rPh sb="6" eb="9">
      <t xml:space="preserve">ジッセキチ </t>
    </rPh>
    <rPh sb="10" eb="13">
      <t xml:space="preserve">カイシュウゴノ </t>
    </rPh>
    <rPh sb="14" eb="17">
      <t xml:space="preserve">ジッセキチ </t>
    </rPh>
    <phoneticPr fontId="1"/>
  </si>
  <si>
    <t>※原則として、改修後の設備のエネルギー消費量の実測値を入力してください。ただし計測していない場合は、例えば建物全体のエネルギー消費量を元に合理的な方法で按分してください。</t>
    <rPh sb="1" eb="3">
      <t>ゲンソクトシテ、</t>
    </rPh>
    <rPh sb="7" eb="13">
      <t xml:space="preserve">カイシュウタイショウセツビ </t>
    </rPh>
    <rPh sb="19" eb="22">
      <t xml:space="preserve">ショウヒリョウノ </t>
    </rPh>
    <rPh sb="23" eb="26">
      <t xml:space="preserve">ジッソクチヲ </t>
    </rPh>
    <rPh sb="27" eb="29">
      <t>ニュウリョクシテクダサイ。</t>
    </rPh>
    <rPh sb="39" eb="41">
      <t xml:space="preserve">ケイソクシテイナバアイ </t>
    </rPh>
    <rPh sb="46" eb="48">
      <t xml:space="preserve">バアイ </t>
    </rPh>
    <rPh sb="50" eb="51">
      <t xml:space="preserve">タトエバ </t>
    </rPh>
    <rPh sb="53" eb="57">
      <t xml:space="preserve">タテモノゼンタイノ </t>
    </rPh>
    <rPh sb="67" eb="68">
      <t xml:space="preserve">モトニ </t>
    </rPh>
    <rPh sb="69" eb="72">
      <t xml:space="preserve">ゴウリテキナホウホウデ </t>
    </rPh>
    <phoneticPr fontId="1"/>
  </si>
  <si>
    <t>　按分した場合は、計算方法及びその根拠についての説明書及び根拠資料の添付をお願いいたします。</t>
    <rPh sb="5" eb="7">
      <t>バアイハ、</t>
    </rPh>
    <rPh sb="9" eb="14">
      <t xml:space="preserve">ケイサンホウホウオヨビソノ </t>
    </rPh>
    <rPh sb="17" eb="19">
      <t xml:space="preserve">コンキョ </t>
    </rPh>
    <rPh sb="29" eb="33">
      <t xml:space="preserve">コンキョシリョウ </t>
    </rPh>
    <rPh sb="34" eb="36">
      <t xml:space="preserve">テンプ </t>
    </rPh>
    <phoneticPr fontId="1"/>
  </si>
  <si>
    <t>TEL：03-5521-8355</t>
  </si>
  <si>
    <t xml:space="preserve"> Email: ontai-jigyo-h30@env.go.jp</t>
    <phoneticPr fontId="1"/>
  </si>
  <si>
    <t>　①本Excelファイル</t>
    <rPh sb="2" eb="3">
      <t xml:space="preserve">ホン </t>
    </rPh>
    <phoneticPr fontId="4"/>
  </si>
  <si>
    <t>下の表１～３に入力すれば自動計算します。 表を修正して自動計算されない場合は各自修正してください</t>
    <rPh sb="0" eb="1">
      <t>シタ</t>
    </rPh>
    <rPh sb="2" eb="3">
      <t>ヒョウ</t>
    </rPh>
    <rPh sb="7" eb="9">
      <t>ニュウリョク</t>
    </rPh>
    <rPh sb="12" eb="14">
      <t>ジドウ</t>
    </rPh>
    <rPh sb="14" eb="16">
      <t>ケイサン</t>
    </rPh>
    <rPh sb="21" eb="22">
      <t xml:space="preserve">ヒョウヲシュウセイシテ </t>
    </rPh>
    <rPh sb="27" eb="29">
      <t xml:space="preserve">ジドウケイサン </t>
    </rPh>
    <rPh sb="29" eb="31">
      <t xml:space="preserve">ケイサン </t>
    </rPh>
    <rPh sb="35" eb="37">
      <t xml:space="preserve">バアイハ </t>
    </rPh>
    <rPh sb="38" eb="40">
      <t xml:space="preserve">カクジ </t>
    </rPh>
    <rPh sb="40" eb="42">
      <t xml:space="preserve">シュウセイ </t>
    </rPh>
    <phoneticPr fontId="1"/>
  </si>
  <si>
    <t>※表1、表２において、月単位での実績値の把握や将来推計を行っていない場合は、月単位に適宜推計を行うか、年間エネルギー消費量÷年間日数（365日等）×その月の日数（30日等）を求めて入力してください</t>
    <rPh sb="1" eb="2">
      <t xml:space="preserve">ヒョウ１ </t>
    </rPh>
    <rPh sb="4" eb="5">
      <t xml:space="preserve">ヒョウ </t>
    </rPh>
    <phoneticPr fontId="1"/>
  </si>
  <si>
    <t>上記電子データをCD-R1枚に書き込み、ご提出ください
　※CD-R内に事業完了年度、事業名、事業者名がわかるフォルダを作成し、その中に各データを保存してください
　　　例：フォルダ名　「H31上下水道事業 ○○市水道局」
　※CD-Rにマジックで完了年度、事業名、事業者名を記入してください
　　例：H30上下水道事業　○○市水道局</t>
    <rPh sb="97" eb="101">
      <t>ジョウゲスイドウ</t>
    </rPh>
    <rPh sb="106" eb="107">
      <t>シ</t>
    </rPh>
    <rPh sb="107" eb="110">
      <t>スイドウキョク</t>
    </rPh>
    <rPh sb="154" eb="158">
      <t>ジョウゲスイドウ</t>
    </rPh>
    <rPh sb="163" eb="164">
      <t>シ</t>
    </rPh>
    <rPh sb="164" eb="167">
      <t>スイドウキョク</t>
    </rPh>
    <phoneticPr fontId="1"/>
  </si>
  <si>
    <t>・該当年度（初年度は該当月）ごとにエネルギー消費量（電力等）を表にまとめてください。表1、2、3ともに補助対象に関わる範囲で、建物全体ではありません</t>
    <rPh sb="42" eb="43">
      <t xml:space="preserve">ヒョウ </t>
    </rPh>
    <rPh sb="51" eb="55">
      <t xml:space="preserve">ホジョタイショウセツビ </t>
    </rPh>
    <rPh sb="56" eb="57">
      <t xml:space="preserve">カカワル </t>
    </rPh>
    <rPh sb="59" eb="61">
      <t xml:space="preserve">ハンイデ </t>
    </rPh>
    <rPh sb="63" eb="65">
      <t xml:space="preserve">タテモノ </t>
    </rPh>
    <rPh sb="65" eb="67">
      <t xml:space="preserve">ゼンタイ </t>
    </rPh>
    <phoneticPr fontId="1"/>
  </si>
  <si>
    <t>　　・集計シート</t>
    <rPh sb="3" eb="5">
      <t>シュウケイ</t>
    </rPh>
    <phoneticPr fontId="4"/>
  </si>
  <si>
    <t>本ファイルはZEB事業のファイルではありません</t>
    <rPh sb="0" eb="1">
      <t xml:space="preserve">ホンファイル </t>
    </rPh>
    <rPh sb="9" eb="11">
      <t xml:space="preserve">ジギョウニカンスル </t>
    </rPh>
    <phoneticPr fontId="1"/>
  </si>
  <si>
    <t>2020/3/20
※ZEBを除く全事業を統一化。建物全体での評価を削除</t>
    <rPh sb="14" eb="15">
      <t>ノゾク</t>
    </rPh>
    <rPh sb="16" eb="19">
      <t xml:space="preserve">ゼンジギョウヲ </t>
    </rPh>
    <rPh sb="20" eb="23">
      <t xml:space="preserve">トウイツカ </t>
    </rPh>
    <rPh sb="25" eb="29">
      <t xml:space="preserve">タテモノゼンタイデノ </t>
    </rPh>
    <rPh sb="31" eb="33">
      <t xml:space="preserve">ヒョウカヲ </t>
    </rPh>
    <rPh sb="34" eb="36">
      <t xml:space="preserve">サクジョ </t>
    </rPh>
    <phoneticPr fontId="1"/>
  </si>
  <si>
    <t>　申請者名、日付、報告年度等、必要事項を入力またはプルダウンで選択してください</t>
    <rPh sb="1" eb="4">
      <t>シンセイシャ</t>
    </rPh>
    <rPh sb="4" eb="5">
      <t>メイ</t>
    </rPh>
    <rPh sb="6" eb="8">
      <t>ヒヅケ</t>
    </rPh>
    <rPh sb="9" eb="11">
      <t>ホウコク</t>
    </rPh>
    <rPh sb="11" eb="13">
      <t>ネンド</t>
    </rPh>
    <rPh sb="13" eb="14">
      <t>トウ</t>
    </rPh>
    <rPh sb="15" eb="19">
      <t>ヒツヨウジコウニ</t>
    </rPh>
    <rPh sb="20" eb="22">
      <t>ニュウリョク</t>
    </rPh>
    <rPh sb="31" eb="33">
      <t>センタク</t>
    </rPh>
    <phoneticPr fontId="1"/>
  </si>
  <si>
    <t>　　・按分等で算出した場合の計算根拠及び計算方法等の説明書</t>
    <rPh sb="3" eb="6">
      <t>アンブン</t>
    </rPh>
    <rPh sb="11" eb="13">
      <t xml:space="preserve">バアイノ </t>
    </rPh>
    <rPh sb="14" eb="16">
      <t xml:space="preserve">ケイｓナｎ </t>
    </rPh>
    <rPh sb="16" eb="18">
      <t xml:space="preserve">コンキョ </t>
    </rPh>
    <rPh sb="20" eb="24">
      <t xml:space="preserve">ケイサンホウホウ </t>
    </rPh>
    <rPh sb="24" eb="25">
      <t xml:space="preserve">トウノ </t>
    </rPh>
    <rPh sb="26" eb="28">
      <t xml:space="preserve">セツメイ </t>
    </rPh>
    <rPh sb="28" eb="29">
      <t xml:space="preserve">ショ </t>
    </rPh>
    <phoneticPr fontId="1"/>
  </si>
  <si>
    <t>　　・メールのタイトルに「平成31年度業務用施設等（民間建築物）令和2年度事業報告書　〇〇株式会社」等を明記してください</t>
    <rPh sb="13" eb="15">
      <t xml:space="preserve">ヘイセイ </t>
    </rPh>
    <rPh sb="19" eb="24">
      <t>ギョウムヨウ</t>
    </rPh>
    <rPh sb="24" eb="25">
      <t xml:space="preserve">トウ </t>
    </rPh>
    <rPh sb="26" eb="31">
      <t>ミンカ</t>
    </rPh>
    <rPh sb="32" eb="34">
      <t xml:space="preserve">レイワ２ネンド </t>
    </rPh>
    <rPh sb="37" eb="39">
      <t xml:space="preserve">ジギョウ </t>
    </rPh>
    <rPh sb="39" eb="41">
      <t xml:space="preserve">ホウコク </t>
    </rPh>
    <rPh sb="41" eb="42">
      <t xml:space="preserve">ショ </t>
    </rPh>
    <rPh sb="45" eb="49">
      <t>カブシｋ</t>
    </rPh>
    <rPh sb="50" eb="51">
      <t xml:space="preserve">トウ </t>
    </rPh>
    <rPh sb="52" eb="54">
      <t xml:space="preserve">メイキ </t>
    </rPh>
    <phoneticPr fontId="1"/>
  </si>
  <si>
    <t>※表１、表２は完了実績報告書より入力してください。表３は対象年度の実績値を入力してください</t>
    <rPh sb="1" eb="2">
      <t xml:space="preserve">ヒョウ </t>
    </rPh>
    <rPh sb="4" eb="5">
      <t xml:space="preserve">ヒョウ２ </t>
    </rPh>
    <rPh sb="7" eb="14">
      <t>カンリョウ</t>
    </rPh>
    <rPh sb="16" eb="18">
      <t>ニュウリョクシテｋ</t>
    </rPh>
    <rPh sb="25" eb="26">
      <t xml:space="preserve">ヒョウ </t>
    </rPh>
    <rPh sb="28" eb="32">
      <t xml:space="preserve">タイショウネンドノ </t>
    </rPh>
    <rPh sb="33" eb="36">
      <t xml:space="preserve">ジッセキチ </t>
    </rPh>
    <rPh sb="37" eb="39">
      <t xml:space="preserve">ニュウリョク </t>
    </rPh>
    <phoneticPr fontId="1"/>
  </si>
  <si>
    <t>②計画時（完了実績報告時）の改修後のCO2排出量（見込み）</t>
    <rPh sb="1" eb="4">
      <t xml:space="preserve">ケイカクジ </t>
    </rPh>
    <rPh sb="5" eb="11">
      <t>カンリョウ</t>
    </rPh>
    <rPh sb="11" eb="12">
      <t xml:space="preserve">ジ </t>
    </rPh>
    <rPh sb="14" eb="16">
      <t xml:space="preserve">カイシュウ </t>
    </rPh>
    <rPh sb="16" eb="17">
      <t>⑤</t>
    </rPh>
    <rPh sb="21" eb="24">
      <t xml:space="preserve">ハイシュツリョウ </t>
    </rPh>
    <rPh sb="25" eb="27">
      <t xml:space="preserve">ミコミ </t>
    </rPh>
    <phoneticPr fontId="1"/>
  </si>
  <si>
    <t>⑤補助事業完了後（設備供用開始後）のCO2排出量実績値</t>
    <rPh sb="24" eb="27">
      <t xml:space="preserve">ジッセキチ </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</si>
</sst>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0%"/>
    <numFmt numFmtId="177" formatCode="#,##0.0;[Red]\-#,##0.0"/>
    <numFmt numFmtId="178" formatCode="#,##0.0_ ;[Red]\-#,##0.0\ "/>
    <numFmt numFmtId="179" formatCode="0_ "/>
    <numFmt numFmtId="180" formatCode="0;;;@"/>
    <numFmt numFmtId="181" formatCode="0.0"/>
    <numFmt numFmtId="182" formatCode="0.0000"/>
    <numFmt numFmtId="183" formatCode="0.000"/>
    <numFmt numFmtId="184" formatCode="#,##0.0"/>
    <numFmt numFmtId="185" formatCode="#,##0.0_);[Red]\(#,##0.0\)"/>
  </numFmts>
  <fonts count="58">
    <font>
      <sz val="11"/>
      <color theme="1"/>
      <name val="游ゴシック"/>
      <family val="2"/>
      <charset val="128"/>
      <scheme val="minor"/>
    </font>
    <font>
      <sz val="6"/>
      <name val="游ゴシック"/>
      <family val="2"/>
      <charset val="128"/>
      <scheme val="minor"/>
    </font>
    <font>
      <sz val="12"/>
      <color theme="1"/>
      <name val="游ゴシック"/>
      <family val="2"/>
      <charset val="128"/>
      <scheme val="minor"/>
    </font>
    <font>
      <sz val="12"/>
      <color theme="1"/>
      <name val="ＭＳ ゴシック"/>
      <family val="3"/>
      <charset val="128"/>
    </font>
    <font>
      <sz val="6"/>
      <name val="ＭＳ Ｐゴシック"/>
      <family val="3"/>
      <charset val="128"/>
    </font>
    <font>
      <sz val="11"/>
      <name val="ＭＳ Ｐゴシック"/>
      <family val="3"/>
      <charset val="128"/>
    </font>
    <font>
      <sz val="10.5"/>
      <color indexed="10"/>
      <name val="ＭＳ 明朝"/>
      <family val="1"/>
      <charset val="128"/>
    </font>
    <font>
      <sz val="10.5"/>
      <name val="ＭＳ 明朝"/>
      <family val="1"/>
      <charset val="128"/>
    </font>
    <font>
      <sz val="10.5"/>
      <color theme="1"/>
      <name val="ＭＳ 明朝"/>
      <family val="1"/>
      <charset val="128"/>
    </font>
    <font>
      <sz val="11"/>
      <color rgb="FFFF0000"/>
      <name val="ＭＳ 明朝"/>
      <family val="3"/>
      <charset val="128"/>
    </font>
    <font>
      <sz val="11"/>
      <color theme="1"/>
      <name val="ＭＳ 明朝"/>
      <family val="3"/>
      <charset val="128"/>
    </font>
    <font>
      <sz val="10.5"/>
      <color indexed="8"/>
      <name val="ＭＳ 明朝"/>
      <family val="1"/>
      <charset val="128"/>
    </font>
    <font>
      <sz val="10.5"/>
      <color rgb="FFFF0000"/>
      <name val="ＭＳ 明朝"/>
      <family val="1"/>
      <charset val="128"/>
    </font>
    <font>
      <sz val="12"/>
      <color theme="1"/>
      <name val="ＭＳ Ｐゴシック"/>
      <family val="3"/>
      <charset val="128"/>
    </font>
    <font>
      <sz val="9"/>
      <color theme="1"/>
      <name val="ＭＳ Ｐゴシック"/>
      <family val="3"/>
      <charset val="128"/>
    </font>
    <font>
      <sz val="10.5"/>
      <name val="ＭＳ 明朝"/>
      <family val="3"/>
      <charset val="128"/>
    </font>
    <font>
      <sz val="9"/>
      <color theme="1"/>
      <name val="Meiryo UI"/>
      <family val="3"/>
      <charset val="128"/>
    </font>
    <font>
      <sz val="11"/>
      <color theme="1"/>
      <name val="Meiryo UI"/>
      <family val="3"/>
      <charset val="128"/>
    </font>
    <font>
      <sz val="10"/>
      <color rgb="FFFF0000"/>
      <name val="Meiryo UI"/>
      <family val="3"/>
      <charset val="128"/>
    </font>
    <font>
      <sz val="10"/>
      <color rgb="FFFF0000"/>
      <name val="ＭＳ Ｐゴシック"/>
      <family val="3"/>
      <charset val="128"/>
    </font>
    <font>
      <sz val="12"/>
      <color theme="1"/>
      <name val="Meiryo UI"/>
      <family val="3"/>
      <charset val="128"/>
    </font>
    <font>
      <sz val="12"/>
      <color rgb="FFFF0000"/>
      <name val="Meiryo UI"/>
      <family val="3"/>
      <charset val="128"/>
    </font>
    <font>
      <sz val="10"/>
      <color theme="1"/>
      <name val="Meiryo UI"/>
      <family val="3"/>
      <charset val="128"/>
    </font>
    <font>
      <sz val="11"/>
      <color rgb="FFFF0000"/>
      <name val="Meiryo UI"/>
      <family val="3"/>
      <charset val="128"/>
    </font>
    <font>
      <sz val="10"/>
      <color rgb="FFFFFF00"/>
      <name val="ＭＳ Ｐゴシック"/>
      <family val="3"/>
      <charset val="128"/>
    </font>
    <font>
      <u/>
      <sz val="10"/>
      <color rgb="FFFFFF00"/>
      <name val="ＭＳ Ｐゴシック"/>
      <family val="3"/>
      <charset val="128"/>
    </font>
    <font>
      <sz val="12"/>
      <color theme="1"/>
      <name val="ＭＳ Ｐ明朝"/>
      <family val="1"/>
      <charset val="128"/>
    </font>
    <font>
      <sz val="11"/>
      <color theme="1"/>
      <name val="ＭＳ Ｐ明朝"/>
      <family val="1"/>
      <charset val="128"/>
    </font>
    <font>
      <sz val="9"/>
      <color theme="1"/>
      <name val="ＭＳ Ｐ明朝"/>
      <family val="1"/>
      <charset val="128"/>
    </font>
    <font>
      <b/>
      <sz val="12"/>
      <color rgb="FF000000"/>
      <name val="ＭＳ Ｐ明朝"/>
      <family val="1"/>
      <charset val="128"/>
    </font>
    <font>
      <sz val="10"/>
      <color theme="1"/>
      <name val="ＭＳ Ｐ明朝"/>
      <family val="1"/>
      <charset val="128"/>
    </font>
    <font>
      <sz val="9"/>
      <color rgb="FFFF0000"/>
      <name val="ＭＳ Ｐ明朝"/>
      <family val="1"/>
      <charset val="128"/>
    </font>
    <font>
      <sz val="12"/>
      <color rgb="FF000000"/>
      <name val="ＭＳ Ｐ明朝"/>
      <family val="1"/>
      <charset val="128"/>
    </font>
    <font>
      <sz val="22"/>
      <color theme="1"/>
      <name val="Meiryo UI"/>
      <family val="3"/>
      <charset val="128"/>
    </font>
    <font>
      <b/>
      <sz val="11"/>
      <color theme="1"/>
      <name val="Meiryo UI"/>
      <family val="3"/>
      <charset val="128"/>
    </font>
    <font>
      <b/>
      <sz val="9"/>
      <color rgb="FF000000"/>
      <name val="ＭＳ Ｐゴシック"/>
      <family val="2"/>
      <charset val="128"/>
    </font>
    <font>
      <sz val="11"/>
      <name val="Meiryo UI"/>
      <family val="3"/>
      <charset val="128"/>
    </font>
    <font>
      <sz val="12"/>
      <color rgb="FFFF0000"/>
      <name val="Meiryo UI"/>
      <family val="2"/>
      <charset val="128"/>
    </font>
    <font>
      <sz val="10"/>
      <color rgb="FF000000"/>
      <name val="ＭＳ Ｐ明朝"/>
      <family val="1"/>
      <charset val="128"/>
    </font>
    <font>
      <sz val="12"/>
      <color rgb="FFFF0000"/>
      <name val="ＭＳ Ｐゴシック"/>
      <family val="2"/>
      <charset val="128"/>
    </font>
    <font>
      <sz val="12"/>
      <color rgb="FFFF0000"/>
      <name val="ＭＳ Ｐゴシック"/>
      <family val="3"/>
      <charset val="128"/>
    </font>
    <font>
      <sz val="11"/>
      <color theme="1"/>
      <name val="游ゴシック"/>
      <family val="2"/>
      <charset val="128"/>
      <scheme val="minor"/>
    </font>
    <font>
      <sz val="14"/>
      <color theme="1"/>
      <name val="Meiryo UI"/>
      <family val="2"/>
      <charset val="128"/>
    </font>
    <font>
      <sz val="8"/>
      <color theme="1"/>
      <name val="Meiryo UI"/>
      <family val="3"/>
      <charset val="128"/>
    </font>
    <font>
      <sz val="16"/>
      <color theme="1"/>
      <name val="Meiryo UI"/>
      <family val="3"/>
      <charset val="128"/>
    </font>
    <font>
      <sz val="14"/>
      <color rgb="FF7030A0"/>
      <name val="Meiryo UI"/>
      <family val="3"/>
      <charset val="128"/>
    </font>
    <font>
      <sz val="9"/>
      <color rgb="FFFF0000"/>
      <name val="Meiryo UI"/>
      <family val="3"/>
      <charset val="128"/>
    </font>
    <font>
      <sz val="9"/>
      <color indexed="8"/>
      <name val="Meiryo UI"/>
      <family val="3"/>
      <charset val="128"/>
    </font>
    <font>
      <sz val="8"/>
      <color indexed="8"/>
      <name val="Meiryo UI"/>
      <family val="3"/>
      <charset val="128"/>
    </font>
    <font>
      <sz val="9"/>
      <name val="Meiryo UI"/>
      <family val="3"/>
      <charset val="128"/>
    </font>
    <font>
      <sz val="11"/>
      <color rgb="FFFF0000"/>
      <name val="Meiryo UI"/>
      <family val="2"/>
      <charset val="128"/>
    </font>
    <font>
      <sz val="12"/>
      <color theme="1"/>
      <name val="Meiryo UI"/>
      <family val="2"/>
      <charset val="128"/>
    </font>
    <font>
      <b/>
      <sz val="9"/>
      <color rgb="FF000000"/>
      <name val="游ゴシック"/>
      <family val="3"/>
      <charset val="128"/>
    </font>
    <font>
      <sz val="9"/>
      <color theme="1"/>
      <name val="Meiryo UI"/>
      <family val="2"/>
      <charset val="128"/>
    </font>
    <font>
      <sz val="10"/>
      <color theme="1"/>
      <name val="ＭＳ ゴシック"/>
      <family val="3"/>
      <charset val="128"/>
    </font>
    <font>
      <sz val="10"/>
      <color theme="1"/>
      <name val="Meiryo UI"/>
      <family val="2"/>
      <charset val="128"/>
    </font>
    <font>
      <b/>
      <sz val="9"/>
      <color rgb="FF000000"/>
      <name val="游ゴシック"/>
      <family val="3"/>
      <charset val="128"/>
      <scheme val="minor"/>
    </font>
    <font>
      <b/>
      <sz val="9"/>
      <color rgb="FF000000"/>
      <name val="MS P ゴシック"/>
    </font>
  </fonts>
  <fills count="9">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2" tint="-9.9978637043366805E-2"/>
        <bgColor indexed="64"/>
      </patternFill>
    </fill>
    <fill>
      <patternFill patternType="solid">
        <fgColor rgb="FFFFFF00"/>
        <bgColor indexed="64"/>
      </patternFill>
    </fill>
  </fills>
  <borders count="74">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right style="thin">
        <color auto="1"/>
      </right>
      <top style="medium">
        <color indexed="64"/>
      </top>
      <bottom style="thin">
        <color auto="1"/>
      </bottom>
      <diagonal/>
    </border>
    <border>
      <left style="thin">
        <color auto="1"/>
      </left>
      <right/>
      <top style="medium">
        <color indexed="64"/>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medium">
        <color indexed="64"/>
      </left>
      <right style="thin">
        <color auto="1"/>
      </right>
      <top/>
      <bottom style="thin">
        <color auto="1"/>
      </bottom>
      <diagonal/>
    </border>
    <border>
      <left style="thin">
        <color auto="1"/>
      </left>
      <right style="medium">
        <color indexed="64"/>
      </right>
      <top/>
      <bottom style="thin">
        <color auto="1"/>
      </bottom>
      <diagonal/>
    </border>
    <border>
      <left style="thin">
        <color auto="1"/>
      </left>
      <right/>
      <top style="thin">
        <color auto="1"/>
      </top>
      <bottom style="medium">
        <color indexed="64"/>
      </bottom>
      <diagonal/>
    </border>
    <border>
      <left/>
      <right style="thin">
        <color auto="1"/>
      </right>
      <top style="thin">
        <color auto="1"/>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thin">
        <color auto="1"/>
      </right>
      <top/>
      <bottom/>
      <diagonal/>
    </border>
    <border>
      <left style="thin">
        <color auto="1"/>
      </left>
      <right style="medium">
        <color indexed="64"/>
      </right>
      <top/>
      <bottom/>
      <diagonal/>
    </border>
    <border>
      <left/>
      <right style="medium">
        <color indexed="64"/>
      </right>
      <top/>
      <bottom style="medium">
        <color indexed="64"/>
      </bottom>
      <diagonal/>
    </border>
    <border>
      <left style="medium">
        <color indexed="64"/>
      </left>
      <right style="thin">
        <color auto="1"/>
      </right>
      <top style="thin">
        <color auto="1"/>
      </top>
      <bottom/>
      <diagonal/>
    </border>
    <border>
      <left style="thin">
        <color auto="1"/>
      </left>
      <right/>
      <top style="thin">
        <color auto="1"/>
      </top>
      <bottom/>
      <diagonal/>
    </border>
    <border>
      <left style="medium">
        <color indexed="64"/>
      </left>
      <right style="thin">
        <color auto="1"/>
      </right>
      <top style="medium">
        <color indexed="64"/>
      </top>
      <bottom/>
      <diagonal/>
    </border>
    <border>
      <left/>
      <right style="thin">
        <color auto="1"/>
      </right>
      <top style="thin">
        <color auto="1"/>
      </top>
      <bottom/>
      <diagonal/>
    </border>
    <border>
      <left style="thin">
        <color auto="1"/>
      </left>
      <right/>
      <top style="medium">
        <color indexed="64"/>
      </top>
      <bottom style="medium">
        <color indexed="64"/>
      </bottom>
      <diagonal/>
    </border>
    <border>
      <left/>
      <right/>
      <top style="thin">
        <color auto="1"/>
      </top>
      <bottom style="thin">
        <color auto="1"/>
      </bottom>
      <diagonal/>
    </border>
    <border>
      <left/>
      <right style="thin">
        <color auto="1"/>
      </right>
      <top/>
      <bottom/>
      <diagonal/>
    </border>
    <border>
      <left style="medium">
        <color auto="1"/>
      </left>
      <right style="thin">
        <color auto="1"/>
      </right>
      <top/>
      <bottom style="medium">
        <color indexed="64"/>
      </bottom>
      <diagonal/>
    </border>
    <border>
      <left style="thin">
        <color auto="1"/>
      </left>
      <right/>
      <top/>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auto="1"/>
      </bottom>
      <diagonal/>
    </border>
    <border>
      <left/>
      <right style="medium">
        <color indexed="64"/>
      </right>
      <top/>
      <bottom style="thin">
        <color auto="1"/>
      </bottom>
      <diagonal/>
    </border>
    <border>
      <left style="medium">
        <color indexed="64"/>
      </left>
      <right/>
      <top style="thin">
        <color auto="1"/>
      </top>
      <bottom style="medium">
        <color indexed="64"/>
      </bottom>
      <diagonal/>
    </border>
    <border>
      <left/>
      <right/>
      <top style="thin">
        <color auto="1"/>
      </top>
      <bottom style="medium">
        <color indexed="64"/>
      </bottom>
      <diagonal/>
    </border>
    <border>
      <left/>
      <right style="medium">
        <color indexed="64"/>
      </right>
      <top style="thin">
        <color auto="1"/>
      </top>
      <bottom style="medium">
        <color indexed="64"/>
      </bottom>
      <diagonal/>
    </border>
    <border>
      <left/>
      <right style="thin">
        <color auto="1"/>
      </right>
      <top style="medium">
        <color indexed="64"/>
      </top>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medium">
        <color auto="1"/>
      </left>
      <right/>
      <top/>
      <bottom style="medium">
        <color indexed="64"/>
      </bottom>
      <diagonal/>
    </border>
    <border>
      <left/>
      <right/>
      <top/>
      <bottom style="medium">
        <color indexed="64"/>
      </bottom>
      <diagonal/>
    </border>
    <border>
      <left/>
      <right style="thin">
        <color auto="1"/>
      </right>
      <top/>
      <bottom style="medium">
        <color indexed="64"/>
      </bottom>
      <diagonal/>
    </border>
    <border>
      <left style="thin">
        <color auto="1"/>
      </left>
      <right style="medium">
        <color indexed="64"/>
      </right>
      <top style="thin">
        <color auto="1"/>
      </top>
      <bottom style="medium">
        <color indexed="64"/>
      </bottom>
      <diagonal/>
    </border>
    <border>
      <left style="thin">
        <color auto="1"/>
      </left>
      <right style="thin">
        <color auto="1"/>
      </right>
      <top style="medium">
        <color indexed="64"/>
      </top>
      <bottom/>
      <diagonal/>
    </border>
    <border>
      <left style="thin">
        <color auto="1"/>
      </left>
      <right style="medium">
        <color indexed="64"/>
      </right>
      <top style="thin">
        <color auto="1"/>
      </top>
      <bottom style="thin">
        <color auto="1"/>
      </bottom>
      <diagonal/>
    </border>
    <border>
      <left style="thin">
        <color auto="1"/>
      </left>
      <right style="thin">
        <color auto="1"/>
      </right>
      <top/>
      <bottom/>
      <diagonal/>
    </border>
    <border>
      <left style="thin">
        <color auto="1"/>
      </left>
      <right style="medium">
        <color indexed="64"/>
      </right>
      <top style="medium">
        <color indexed="64"/>
      </top>
      <bottom style="thin">
        <color auto="1"/>
      </bottom>
      <diagonal/>
    </border>
    <border>
      <left style="thick">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ck">
        <color auto="1"/>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style="thin">
        <color auto="1"/>
      </left>
      <right style="thick">
        <color auto="1"/>
      </right>
      <top style="thin">
        <color auto="1"/>
      </top>
      <bottom style="thick">
        <color auto="1"/>
      </bottom>
      <diagonal/>
    </border>
    <border>
      <left style="thick">
        <color auto="1"/>
      </left>
      <right/>
      <top style="thin">
        <color auto="1"/>
      </top>
      <bottom style="thin">
        <color auto="1"/>
      </bottom>
      <diagonal/>
    </border>
    <border>
      <left style="thick">
        <color auto="1"/>
      </left>
      <right/>
      <top style="thin">
        <color auto="1"/>
      </top>
      <bottom style="thick">
        <color auto="1"/>
      </bottom>
      <diagonal/>
    </border>
    <border>
      <left/>
      <right/>
      <top style="thin">
        <color auto="1"/>
      </top>
      <bottom style="thick">
        <color auto="1"/>
      </bottom>
      <diagonal/>
    </border>
    <border>
      <left/>
      <right style="thin">
        <color auto="1"/>
      </right>
      <top style="thin">
        <color auto="1"/>
      </top>
      <bottom style="thick">
        <color auto="1"/>
      </bottom>
      <diagonal/>
    </border>
    <border>
      <left style="thick">
        <color auto="1"/>
      </left>
      <right style="thin">
        <color auto="1"/>
      </right>
      <top/>
      <bottom style="thin">
        <color auto="1"/>
      </bottom>
      <diagonal/>
    </border>
    <border>
      <left style="thin">
        <color auto="1"/>
      </left>
      <right style="thick">
        <color auto="1"/>
      </right>
      <top/>
      <bottom style="thin">
        <color auto="1"/>
      </bottom>
      <diagonal/>
    </border>
    <border>
      <left style="thick">
        <color auto="1"/>
      </left>
      <right/>
      <top/>
      <bottom style="thin">
        <color auto="1"/>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s>
  <cellStyleXfs count="7">
    <xf numFmtId="0" fontId="0" fillId="0" borderId="0">
      <alignment vertical="center"/>
    </xf>
    <xf numFmtId="0" fontId="2" fillId="0" borderId="0"/>
    <xf numFmtId="0" fontId="5" fillId="0" borderId="0"/>
    <xf numFmtId="38" fontId="2" fillId="0" borderId="0" applyFont="0" applyFill="0" applyBorder="0" applyAlignment="0" applyProtection="0"/>
    <xf numFmtId="9" fontId="2" fillId="0" borderId="0" applyFont="0" applyFill="0" applyBorder="0" applyAlignment="0" applyProtection="0"/>
    <xf numFmtId="38" fontId="41" fillId="0" borderId="0" applyFont="0" applyFill="0" applyBorder="0" applyAlignment="0" applyProtection="0">
      <alignment vertical="center"/>
    </xf>
    <xf numFmtId="9" fontId="41" fillId="0" borderId="0" applyFont="0" applyFill="0" applyBorder="0" applyAlignment="0" applyProtection="0">
      <alignment vertical="center"/>
    </xf>
  </cellStyleXfs>
  <cellXfs count="341">
    <xf numFmtId="0" fontId="0" fillId="0" borderId="0" xfId="0">
      <alignment vertical="center"/>
    </xf>
    <xf numFmtId="0" fontId="6" fillId="2" borderId="0" xfId="2" applyFont="1" applyFill="1" applyAlignment="1" applyProtection="1">
      <alignment vertical="center"/>
      <protection locked="0"/>
    </xf>
    <xf numFmtId="0" fontId="6" fillId="3" borderId="0" xfId="2" applyFont="1" applyFill="1" applyAlignment="1" applyProtection="1">
      <alignment vertical="center"/>
      <protection locked="0"/>
    </xf>
    <xf numFmtId="0" fontId="7" fillId="2" borderId="0" xfId="2" applyFont="1" applyFill="1" applyAlignment="1">
      <alignment vertical="center"/>
    </xf>
    <xf numFmtId="0" fontId="7" fillId="2" borderId="0" xfId="2" applyFont="1" applyFill="1" applyAlignment="1" applyProtection="1">
      <alignment vertical="center"/>
      <protection locked="0"/>
    </xf>
    <xf numFmtId="0" fontId="7" fillId="3" borderId="0" xfId="2" applyFont="1" applyFill="1" applyAlignment="1" applyProtection="1">
      <alignment vertical="center"/>
      <protection locked="0"/>
    </xf>
    <xf numFmtId="0" fontId="7" fillId="2" borderId="0" xfId="2" applyFont="1" applyFill="1" applyAlignment="1">
      <alignment horizontal="right" vertical="center"/>
    </xf>
    <xf numFmtId="0" fontId="12" fillId="3" borderId="0" xfId="2" applyFont="1" applyFill="1" applyAlignment="1" applyProtection="1">
      <alignment vertical="center"/>
      <protection locked="0"/>
    </xf>
    <xf numFmtId="0" fontId="14" fillId="0" borderId="0" xfId="1" applyFont="1" applyAlignment="1">
      <alignment vertical="center"/>
    </xf>
    <xf numFmtId="0" fontId="19" fillId="0" borderId="0" xfId="1" applyFont="1" applyAlignment="1">
      <alignment vertical="center"/>
    </xf>
    <xf numFmtId="0" fontId="20" fillId="0" borderId="0" xfId="1" applyFont="1" applyAlignment="1">
      <alignment vertical="center"/>
    </xf>
    <xf numFmtId="0" fontId="17" fillId="0" borderId="0" xfId="1" applyFont="1" applyAlignment="1">
      <alignment vertical="center"/>
    </xf>
    <xf numFmtId="0" fontId="22" fillId="0" borderId="0" xfId="1" applyFont="1" applyAlignment="1">
      <alignment vertical="center"/>
    </xf>
    <xf numFmtId="0" fontId="13" fillId="0" borderId="0" xfId="1" applyFont="1" applyAlignment="1">
      <alignment vertical="center"/>
    </xf>
    <xf numFmtId="0" fontId="3" fillId="0" borderId="1" xfId="1" applyFont="1" applyBorder="1" applyAlignment="1">
      <alignment vertical="center"/>
    </xf>
    <xf numFmtId="0" fontId="20" fillId="0" borderId="2" xfId="1" applyFont="1" applyBorder="1" applyAlignment="1">
      <alignment vertical="center"/>
    </xf>
    <xf numFmtId="0" fontId="3" fillId="0" borderId="0" xfId="1" applyFont="1" applyAlignment="1">
      <alignment vertical="center"/>
    </xf>
    <xf numFmtId="0" fontId="3" fillId="0" borderId="4" xfId="1" applyFont="1" applyBorder="1" applyAlignment="1">
      <alignment vertical="center"/>
    </xf>
    <xf numFmtId="0" fontId="3" fillId="5" borderId="4" xfId="1" applyFont="1" applyFill="1" applyBorder="1" applyAlignment="1">
      <alignment vertical="center"/>
    </xf>
    <xf numFmtId="0" fontId="22" fillId="0" borderId="0" xfId="0" applyFont="1">
      <alignment vertical="center"/>
    </xf>
    <xf numFmtId="0" fontId="17" fillId="0" borderId="0" xfId="1" applyFont="1" applyAlignment="1">
      <alignment vertical="center" wrapText="1"/>
    </xf>
    <xf numFmtId="0" fontId="17" fillId="0" borderId="5" xfId="1" applyFont="1" applyBorder="1" applyAlignment="1">
      <alignment vertical="center"/>
    </xf>
    <xf numFmtId="0" fontId="17" fillId="0" borderId="5" xfId="1" applyFont="1" applyBorder="1" applyAlignment="1">
      <alignment vertical="center" wrapText="1"/>
    </xf>
    <xf numFmtId="0" fontId="8" fillId="2" borderId="0" xfId="2" applyFont="1" applyFill="1" applyAlignment="1">
      <alignment horizontal="center" vertical="distributed"/>
    </xf>
    <xf numFmtId="0" fontId="8" fillId="2" borderId="0" xfId="2" applyFont="1" applyFill="1" applyAlignment="1">
      <alignment vertical="distributed"/>
    </xf>
    <xf numFmtId="0" fontId="24" fillId="3" borderId="0" xfId="2" applyFont="1" applyFill="1" applyAlignment="1" applyProtection="1">
      <alignment vertical="center"/>
      <protection locked="0"/>
    </xf>
    <xf numFmtId="0" fontId="19" fillId="3" borderId="0" xfId="2" applyFont="1" applyFill="1" applyAlignment="1" applyProtection="1">
      <alignment vertical="center"/>
      <protection locked="0"/>
    </xf>
    <xf numFmtId="0" fontId="25" fillId="3" borderId="0" xfId="2" applyFont="1" applyFill="1" applyAlignment="1" applyProtection="1">
      <alignment vertical="center"/>
      <protection locked="0"/>
    </xf>
    <xf numFmtId="49" fontId="17" fillId="0" borderId="3" xfId="1" applyNumberFormat="1" applyFont="1" applyBorder="1" applyAlignment="1">
      <alignment vertical="center"/>
    </xf>
    <xf numFmtId="49" fontId="16" fillId="0" borderId="2" xfId="1" applyNumberFormat="1" applyFont="1" applyBorder="1" applyAlignment="1">
      <alignment horizontal="right" vertical="center"/>
    </xf>
    <xf numFmtId="0" fontId="18" fillId="0" borderId="0" xfId="1" applyFont="1" applyAlignment="1">
      <alignment vertical="center" wrapText="1"/>
    </xf>
    <xf numFmtId="0" fontId="26" fillId="0" borderId="0" xfId="1" applyFont="1" applyAlignment="1">
      <alignment vertical="center"/>
    </xf>
    <xf numFmtId="0" fontId="27" fillId="0" borderId="0" xfId="1" applyFont="1" applyAlignment="1">
      <alignment vertical="center"/>
    </xf>
    <xf numFmtId="0" fontId="28" fillId="0" borderId="0" xfId="1" applyFont="1" applyAlignment="1">
      <alignment vertical="center"/>
    </xf>
    <xf numFmtId="0" fontId="29" fillId="0" borderId="0" xfId="1" applyFont="1" applyAlignment="1">
      <alignment vertical="center"/>
    </xf>
    <xf numFmtId="0" fontId="30" fillId="0" borderId="0" xfId="1" applyFont="1" applyAlignment="1">
      <alignment vertical="center"/>
    </xf>
    <xf numFmtId="0" fontId="31" fillId="0" borderId="0" xfId="1" applyFont="1" applyAlignment="1">
      <alignment vertical="center"/>
    </xf>
    <xf numFmtId="0" fontId="32" fillId="0" borderId="0" xfId="1" applyFont="1" applyAlignment="1">
      <alignment vertical="center"/>
    </xf>
    <xf numFmtId="0" fontId="32" fillId="0" borderId="0" xfId="1" applyFont="1" applyAlignment="1">
      <alignment horizontal="right" vertical="center"/>
    </xf>
    <xf numFmtId="0" fontId="30" fillId="0" borderId="13" xfId="1" applyFont="1" applyBorder="1" applyAlignment="1">
      <alignment horizontal="center" vertical="center" wrapText="1"/>
    </xf>
    <xf numFmtId="0" fontId="30" fillId="0" borderId="22" xfId="1" applyFont="1" applyBorder="1" applyAlignment="1">
      <alignment horizontal="center" vertical="center" wrapText="1"/>
    </xf>
    <xf numFmtId="0" fontId="30" fillId="0" borderId="14" xfId="1" applyFont="1" applyBorder="1" applyAlignment="1">
      <alignment horizontal="center" vertical="center" wrapText="1"/>
    </xf>
    <xf numFmtId="0" fontId="30" fillId="0" borderId="20" xfId="1" applyFont="1" applyBorder="1" applyAlignment="1">
      <alignment horizontal="center" vertical="center" wrapText="1"/>
    </xf>
    <xf numFmtId="0" fontId="30" fillId="0" borderId="12" xfId="1" applyFont="1" applyBorder="1" applyAlignment="1">
      <alignment horizontal="center" vertical="center" wrapText="1"/>
    </xf>
    <xf numFmtId="0" fontId="30" fillId="0" borderId="30" xfId="1" applyFont="1" applyBorder="1" applyAlignment="1">
      <alignment horizontal="center" vertical="center" wrapText="1"/>
    </xf>
    <xf numFmtId="0" fontId="30" fillId="0" borderId="24" xfId="1" applyFont="1" applyBorder="1" applyAlignment="1">
      <alignment horizontal="center" vertical="center" wrapText="1"/>
    </xf>
    <xf numFmtId="0" fontId="21" fillId="0" borderId="0" xfId="1" applyFont="1" applyAlignment="1">
      <alignment horizontal="left" vertical="center" wrapText="1"/>
    </xf>
    <xf numFmtId="0" fontId="21" fillId="0" borderId="5" xfId="1" applyFont="1" applyBorder="1" applyAlignment="1">
      <alignment horizontal="left" vertical="center" wrapText="1"/>
    </xf>
    <xf numFmtId="0" fontId="23" fillId="0" borderId="0" xfId="1" applyFont="1" applyAlignment="1">
      <alignment vertical="center"/>
    </xf>
    <xf numFmtId="0" fontId="18" fillId="0" borderId="31" xfId="0" applyFont="1" applyBorder="1">
      <alignment vertical="center"/>
    </xf>
    <xf numFmtId="0" fontId="22" fillId="0" borderId="39" xfId="0" applyFont="1" applyBorder="1">
      <alignment vertical="center"/>
    </xf>
    <xf numFmtId="0" fontId="22" fillId="0" borderId="33" xfId="0" applyFont="1" applyBorder="1">
      <alignment vertical="center"/>
    </xf>
    <xf numFmtId="0" fontId="22" fillId="0" borderId="38" xfId="0" applyFont="1" applyBorder="1">
      <alignment vertical="center"/>
    </xf>
    <xf numFmtId="0" fontId="22" fillId="0" borderId="36" xfId="0" applyFont="1" applyBorder="1">
      <alignment vertical="center"/>
    </xf>
    <xf numFmtId="0" fontId="22" fillId="0" borderId="17" xfId="0" applyFont="1" applyBorder="1">
      <alignment vertical="center"/>
    </xf>
    <xf numFmtId="0" fontId="22" fillId="0" borderId="18" xfId="0" applyFont="1" applyBorder="1">
      <alignment vertical="center"/>
    </xf>
    <xf numFmtId="0" fontId="22" fillId="0" borderId="19" xfId="0" applyFont="1" applyBorder="1">
      <alignment vertical="center"/>
    </xf>
    <xf numFmtId="0" fontId="19" fillId="3" borderId="0" xfId="2" applyFont="1" applyFill="1" applyAlignment="1" applyProtection="1">
      <alignment vertical="top" wrapText="1"/>
      <protection locked="0"/>
    </xf>
    <xf numFmtId="0" fontId="27" fillId="0" borderId="0" xfId="1" applyFont="1" applyAlignment="1">
      <alignment horizontal="left" vertical="center"/>
    </xf>
    <xf numFmtId="0" fontId="27" fillId="0" borderId="0" xfId="1" applyFont="1" applyAlignment="1">
      <alignment horizontal="right" vertical="center"/>
    </xf>
    <xf numFmtId="0" fontId="17" fillId="6" borderId="0" xfId="1" applyFont="1" applyFill="1" applyAlignment="1">
      <alignment horizontal="center" vertical="center" wrapText="1"/>
    </xf>
    <xf numFmtId="0" fontId="7" fillId="2" borderId="0" xfId="2" applyFont="1" applyFill="1" applyAlignment="1">
      <alignment vertical="distributed" wrapText="1"/>
    </xf>
    <xf numFmtId="0" fontId="6" fillId="2" borderId="0" xfId="2" applyFont="1" applyFill="1" applyAlignment="1">
      <alignment vertical="center"/>
    </xf>
    <xf numFmtId="0" fontId="7" fillId="2" borderId="0" xfId="2" applyFont="1" applyFill="1" applyAlignment="1">
      <alignment horizontal="left" vertical="center"/>
    </xf>
    <xf numFmtId="0" fontId="7" fillId="2" borderId="0" xfId="2" applyFont="1" applyFill="1" applyAlignment="1">
      <alignment horizontal="left" vertical="distributed" wrapText="1"/>
    </xf>
    <xf numFmtId="0" fontId="7" fillId="2" borderId="0" xfId="2" applyFont="1" applyFill="1" applyAlignment="1">
      <alignment vertical="top"/>
    </xf>
    <xf numFmtId="0" fontId="7" fillId="2" borderId="0" xfId="2" applyFont="1" applyFill="1" applyAlignment="1">
      <alignment horizontal="left" vertical="center" wrapText="1"/>
    </xf>
    <xf numFmtId="0" fontId="7" fillId="2" borderId="0" xfId="2" applyFont="1" applyFill="1" applyAlignment="1" applyProtection="1">
      <alignment horizontal="left" vertical="center"/>
      <protection locked="0"/>
    </xf>
    <xf numFmtId="179" fontId="8" fillId="4" borderId="0" xfId="2" applyNumberFormat="1" applyFont="1" applyFill="1" applyAlignment="1" applyProtection="1">
      <alignment horizontal="center" vertical="distributed"/>
      <protection locked="0"/>
    </xf>
    <xf numFmtId="180" fontId="7" fillId="6" borderId="0" xfId="2" applyNumberFormat="1" applyFont="1" applyFill="1" applyAlignment="1">
      <alignment horizontal="center" vertical="center"/>
    </xf>
    <xf numFmtId="177" fontId="30" fillId="6" borderId="7" xfId="3" applyNumberFormat="1" applyFont="1" applyFill="1" applyBorder="1" applyAlignment="1">
      <alignment horizontal="right" vertical="center" shrinkToFit="1"/>
    </xf>
    <xf numFmtId="177" fontId="30" fillId="6" borderId="25" xfId="3" applyNumberFormat="1" applyFont="1" applyFill="1" applyBorder="1" applyAlignment="1">
      <alignment horizontal="right" vertical="center" shrinkToFit="1"/>
    </xf>
    <xf numFmtId="177" fontId="30" fillId="6" borderId="26" xfId="3" applyNumberFormat="1" applyFont="1" applyFill="1" applyBorder="1" applyAlignment="1">
      <alignment horizontal="right" vertical="center" shrinkToFit="1"/>
    </xf>
    <xf numFmtId="178" fontId="30" fillId="6" borderId="20" xfId="1" applyNumberFormat="1" applyFont="1" applyFill="1" applyBorder="1" applyAlignment="1">
      <alignment vertical="center" shrinkToFit="1"/>
    </xf>
    <xf numFmtId="178" fontId="30" fillId="6" borderId="12" xfId="1" applyNumberFormat="1" applyFont="1" applyFill="1" applyBorder="1" applyAlignment="1">
      <alignment vertical="center" shrinkToFit="1"/>
    </xf>
    <xf numFmtId="178" fontId="30" fillId="6" borderId="30" xfId="1" applyNumberFormat="1" applyFont="1" applyFill="1" applyBorder="1" applyAlignment="1">
      <alignment vertical="center" shrinkToFit="1"/>
    </xf>
    <xf numFmtId="177" fontId="30" fillId="6" borderId="34" xfId="3" applyNumberFormat="1" applyFont="1" applyFill="1" applyBorder="1" applyAlignment="1">
      <alignment horizontal="right" vertical="center" shrinkToFit="1"/>
    </xf>
    <xf numFmtId="178" fontId="30" fillId="6" borderId="24" xfId="1" applyNumberFormat="1" applyFont="1" applyFill="1" applyBorder="1" applyAlignment="1">
      <alignment vertical="center" shrinkToFit="1"/>
    </xf>
    <xf numFmtId="0" fontId="34" fillId="4" borderId="6" xfId="1" applyFont="1" applyFill="1" applyBorder="1" applyAlignment="1">
      <alignment horizontal="center" vertical="center" wrapText="1"/>
    </xf>
    <xf numFmtId="176" fontId="30" fillId="6" borderId="21" xfId="4" applyNumberFormat="1" applyFont="1" applyFill="1" applyBorder="1" applyAlignment="1">
      <alignment horizontal="right" vertical="center" shrinkToFit="1"/>
    </xf>
    <xf numFmtId="176" fontId="30" fillId="6" borderId="26" xfId="4" applyNumberFormat="1" applyFont="1" applyFill="1" applyBorder="1" applyAlignment="1">
      <alignment horizontal="right" vertical="center" shrinkToFit="1"/>
    </xf>
    <xf numFmtId="176" fontId="30" fillId="6" borderId="28" xfId="4" applyNumberFormat="1" applyFont="1" applyFill="1" applyBorder="1" applyAlignment="1">
      <alignment horizontal="right" vertical="center" shrinkToFit="1"/>
    </xf>
    <xf numFmtId="0" fontId="7" fillId="0" borderId="0" xfId="2" applyFont="1" applyAlignment="1" applyProtection="1">
      <alignment horizontal="left" vertical="center" wrapText="1"/>
      <protection locked="0"/>
    </xf>
    <xf numFmtId="0" fontId="36" fillId="0" borderId="0" xfId="1" applyFont="1" applyAlignment="1">
      <alignment vertical="center"/>
    </xf>
    <xf numFmtId="0" fontId="30" fillId="0" borderId="23" xfId="1" applyFont="1" applyBorder="1" applyAlignment="1">
      <alignment horizontal="center" vertical="center" wrapText="1"/>
    </xf>
    <xf numFmtId="0" fontId="30" fillId="4" borderId="19" xfId="1" applyFont="1" applyFill="1" applyBorder="1" applyAlignment="1">
      <alignment horizontal="center" vertical="center" wrapText="1"/>
    </xf>
    <xf numFmtId="0" fontId="26" fillId="4" borderId="0" xfId="1" applyFont="1" applyFill="1" applyAlignment="1">
      <alignment vertical="center"/>
    </xf>
    <xf numFmtId="180" fontId="32" fillId="0" borderId="0" xfId="1" applyNumberFormat="1" applyFont="1" applyAlignment="1" applyProtection="1">
      <alignment horizontal="center" vertical="center"/>
      <protection locked="0"/>
    </xf>
    <xf numFmtId="0" fontId="20" fillId="0" borderId="0" xfId="0" applyFont="1">
      <alignment vertical="center"/>
    </xf>
    <xf numFmtId="0" fontId="30" fillId="0" borderId="9" xfId="1" applyFont="1" applyBorder="1" applyAlignment="1">
      <alignment horizontal="center" vertical="center"/>
    </xf>
    <xf numFmtId="0" fontId="38" fillId="4" borderId="35" xfId="1" applyFont="1" applyFill="1" applyBorder="1" applyAlignment="1">
      <alignment vertical="center"/>
    </xf>
    <xf numFmtId="0" fontId="36" fillId="7" borderId="0" xfId="0" applyFont="1" applyFill="1" applyAlignment="1">
      <alignment horizontal="left" vertical="center"/>
    </xf>
    <xf numFmtId="0" fontId="39" fillId="0" borderId="0" xfId="1" applyFont="1" applyAlignment="1">
      <alignment vertical="center"/>
    </xf>
    <xf numFmtId="0" fontId="18" fillId="0" borderId="0" xfId="0" applyFont="1">
      <alignment vertical="center"/>
    </xf>
    <xf numFmtId="0" fontId="33" fillId="5" borderId="0" xfId="0" applyFont="1" applyFill="1">
      <alignment vertical="center"/>
    </xf>
    <xf numFmtId="0" fontId="17" fillId="5" borderId="0" xfId="0" applyFont="1" applyFill="1">
      <alignment vertical="center"/>
    </xf>
    <xf numFmtId="49" fontId="16" fillId="5" borderId="0" xfId="0" applyNumberFormat="1" applyFont="1" applyFill="1" applyAlignment="1">
      <alignment horizontal="right" vertical="center"/>
    </xf>
    <xf numFmtId="0" fontId="17" fillId="0" borderId="0" xfId="0" applyFont="1">
      <alignment vertical="center"/>
    </xf>
    <xf numFmtId="0" fontId="23" fillId="0" borderId="0" xfId="0" applyFont="1">
      <alignment vertical="center"/>
    </xf>
    <xf numFmtId="0" fontId="16" fillId="0" borderId="0" xfId="0" applyFont="1">
      <alignment vertical="center"/>
    </xf>
    <xf numFmtId="177" fontId="16" fillId="0" borderId="0" xfId="5" applyNumberFormat="1" applyFont="1">
      <alignment vertical="center"/>
    </xf>
    <xf numFmtId="0" fontId="44" fillId="5" borderId="0" xfId="0" applyFont="1" applyFill="1">
      <alignment vertical="center"/>
    </xf>
    <xf numFmtId="0" fontId="16" fillId="5" borderId="0" xfId="0" applyFont="1" applyFill="1">
      <alignment vertical="center"/>
    </xf>
    <xf numFmtId="0" fontId="45" fillId="5" borderId="0" xfId="0" applyFont="1" applyFill="1">
      <alignment vertical="center"/>
    </xf>
    <xf numFmtId="177" fontId="16" fillId="5" borderId="0" xfId="5" applyNumberFormat="1" applyFont="1" applyFill="1">
      <alignment vertical="center"/>
    </xf>
    <xf numFmtId="180" fontId="43" fillId="5" borderId="0" xfId="0" applyNumberFormat="1" applyFont="1" applyFill="1" applyAlignment="1">
      <alignment horizontal="right" vertical="center"/>
    </xf>
    <xf numFmtId="180" fontId="43" fillId="0" borderId="0" xfId="0" applyNumberFormat="1" applyFont="1" applyAlignment="1">
      <alignment horizontal="right" vertical="center"/>
    </xf>
    <xf numFmtId="0" fontId="46" fillId="0" borderId="0" xfId="0" applyFont="1">
      <alignment vertical="center"/>
    </xf>
    <xf numFmtId="0" fontId="46" fillId="0" borderId="0" xfId="0" applyFont="1" applyAlignment="1">
      <alignment horizontal="left" vertical="center"/>
    </xf>
    <xf numFmtId="177" fontId="16" fillId="0" borderId="0" xfId="5" applyNumberFormat="1" applyFont="1" applyAlignment="1">
      <alignment horizontal="right" vertical="center"/>
    </xf>
    <xf numFmtId="0" fontId="43" fillId="0" borderId="0" xfId="0" applyFont="1" applyAlignment="1">
      <alignment horizontal="center" vertical="center"/>
    </xf>
    <xf numFmtId="0" fontId="43" fillId="0" borderId="6" xfId="0" applyFont="1" applyBorder="1">
      <alignment vertical="center"/>
    </xf>
    <xf numFmtId="0" fontId="47" fillId="0" borderId="14" xfId="0" applyFont="1" applyBorder="1" applyAlignment="1">
      <alignment horizontal="center" vertical="center"/>
    </xf>
    <xf numFmtId="177" fontId="48" fillId="0" borderId="14" xfId="5" applyNumberFormat="1" applyFont="1" applyBorder="1" applyAlignment="1">
      <alignment horizontal="center" vertical="center" wrapText="1"/>
    </xf>
    <xf numFmtId="0" fontId="47" fillId="0" borderId="14" xfId="0" applyFont="1" applyBorder="1" applyAlignment="1">
      <alignment horizontal="center" vertical="center" wrapText="1"/>
    </xf>
    <xf numFmtId="0" fontId="16" fillId="0" borderId="54" xfId="0" applyFont="1" applyBorder="1" applyAlignment="1">
      <alignment vertical="center" wrapText="1"/>
    </xf>
    <xf numFmtId="0" fontId="47" fillId="0" borderId="7" xfId="0" applyFont="1" applyBorder="1" applyAlignment="1">
      <alignment horizontal="center" vertical="center" shrinkToFit="1"/>
    </xf>
    <xf numFmtId="0" fontId="47" fillId="0" borderId="7" xfId="0" applyFont="1" applyBorder="1" applyAlignment="1">
      <alignment horizontal="center" vertical="center"/>
    </xf>
    <xf numFmtId="38" fontId="47" fillId="4" borderId="7" xfId="3" applyFont="1" applyFill="1" applyBorder="1" applyAlignment="1" applyProtection="1">
      <alignment vertical="center" shrinkToFit="1"/>
      <protection locked="0"/>
    </xf>
    <xf numFmtId="38" fontId="47" fillId="0" borderId="7" xfId="3" applyFont="1" applyBorder="1" applyAlignment="1">
      <alignment vertical="center" shrinkToFit="1"/>
    </xf>
    <xf numFmtId="0" fontId="16" fillId="0" borderId="7" xfId="0" applyFont="1" applyBorder="1" applyAlignment="1">
      <alignment vertical="center" shrinkToFit="1"/>
    </xf>
    <xf numFmtId="0" fontId="16" fillId="0" borderId="7" xfId="0" applyFont="1" applyBorder="1">
      <alignment vertical="center"/>
    </xf>
    <xf numFmtId="38" fontId="16" fillId="0" borderId="7" xfId="5" applyFont="1" applyBorder="1" applyAlignment="1">
      <alignment vertical="center" shrinkToFit="1"/>
    </xf>
    <xf numFmtId="38" fontId="16" fillId="0" borderId="7" xfId="3" applyFont="1" applyBorder="1" applyAlignment="1">
      <alignment vertical="center" shrinkToFit="1"/>
    </xf>
    <xf numFmtId="0" fontId="16" fillId="0" borderId="21" xfId="0" applyFont="1" applyBorder="1" applyAlignment="1">
      <alignment vertical="center" shrinkToFit="1"/>
    </xf>
    <xf numFmtId="181" fontId="43" fillId="0" borderId="6" xfId="0" applyNumberFormat="1" applyFont="1" applyBorder="1">
      <alignment vertical="center"/>
    </xf>
    <xf numFmtId="0" fontId="47" fillId="0" borderId="14" xfId="0" applyFont="1" applyBorder="1" applyAlignment="1">
      <alignment horizontal="center" vertical="center" shrinkToFit="1"/>
    </xf>
    <xf numFmtId="38" fontId="47" fillId="0" borderId="14" xfId="3" applyFont="1" applyBorder="1" applyAlignment="1">
      <alignment horizontal="center" vertical="center" shrinkToFit="1"/>
    </xf>
    <xf numFmtId="0" fontId="16" fillId="0" borderId="14" xfId="0" applyFont="1" applyBorder="1" applyAlignment="1">
      <alignment horizontal="center" vertical="center" shrinkToFit="1"/>
    </xf>
    <xf numFmtId="0" fontId="16" fillId="0" borderId="14" xfId="0" applyFont="1" applyBorder="1" applyAlignment="1">
      <alignment horizontal="center" vertical="center"/>
    </xf>
    <xf numFmtId="38" fontId="16" fillId="0" borderId="14" xfId="5" applyFont="1" applyBorder="1" applyAlignment="1">
      <alignment vertical="center" shrinkToFit="1"/>
    </xf>
    <xf numFmtId="38" fontId="16" fillId="0" borderId="14" xfId="0" applyNumberFormat="1" applyFont="1" applyBorder="1" applyAlignment="1">
      <alignment vertical="center" shrinkToFit="1"/>
    </xf>
    <xf numFmtId="0" fontId="16" fillId="0" borderId="54" xfId="0" applyFont="1" applyBorder="1" applyAlignment="1">
      <alignment vertical="center" shrinkToFit="1"/>
    </xf>
    <xf numFmtId="38" fontId="47" fillId="4" borderId="7" xfId="3" applyFont="1" applyFill="1" applyBorder="1" applyAlignment="1" applyProtection="1">
      <alignment horizontal="right" vertical="center" shrinkToFit="1"/>
      <protection locked="0"/>
    </xf>
    <xf numFmtId="38" fontId="47" fillId="0" borderId="7" xfId="3" applyFont="1" applyBorder="1" applyAlignment="1">
      <alignment horizontal="right" vertical="center" shrinkToFit="1"/>
    </xf>
    <xf numFmtId="0" fontId="16" fillId="0" borderId="55" xfId="0" applyFont="1" applyBorder="1" applyAlignment="1">
      <alignment vertical="center" shrinkToFit="1"/>
    </xf>
    <xf numFmtId="0" fontId="47" fillId="0" borderId="6" xfId="0" applyFont="1" applyBorder="1" applyAlignment="1">
      <alignment horizontal="center" vertical="center" shrinkToFit="1"/>
    </xf>
    <xf numFmtId="0" fontId="47" fillId="0" borderId="6" xfId="0" applyFont="1" applyBorder="1" applyAlignment="1">
      <alignment horizontal="center" vertical="center"/>
    </xf>
    <xf numFmtId="38" fontId="47" fillId="4" borderId="6" xfId="3" applyFont="1" applyFill="1" applyBorder="1" applyAlignment="1" applyProtection="1">
      <alignment horizontal="right" vertical="center" shrinkToFit="1"/>
      <protection locked="0"/>
    </xf>
    <xf numFmtId="38" fontId="47" fillId="0" borderId="6" xfId="3" applyFont="1" applyBorder="1" applyAlignment="1">
      <alignment vertical="center" shrinkToFit="1"/>
    </xf>
    <xf numFmtId="0" fontId="16" fillId="4" borderId="6" xfId="0" applyFont="1" applyFill="1" applyBorder="1" applyAlignment="1" applyProtection="1">
      <alignment vertical="center" shrinkToFit="1"/>
      <protection locked="0"/>
    </xf>
    <xf numFmtId="0" fontId="16" fillId="0" borderId="6" xfId="0" applyFont="1" applyBorder="1">
      <alignment vertical="center"/>
    </xf>
    <xf numFmtId="38" fontId="16" fillId="0" borderId="6" xfId="5" applyFont="1" applyBorder="1" applyAlignment="1">
      <alignment vertical="center" shrinkToFit="1"/>
    </xf>
    <xf numFmtId="38" fontId="16" fillId="0" borderId="6" xfId="3" applyFont="1" applyBorder="1" applyAlignment="1">
      <alignment vertical="center" shrinkToFit="1"/>
    </xf>
    <xf numFmtId="0" fontId="16" fillId="0" borderId="56" xfId="0" applyFont="1" applyBorder="1" applyAlignment="1">
      <alignment vertical="center" shrinkToFit="1"/>
    </xf>
    <xf numFmtId="2" fontId="43" fillId="8" borderId="6" xfId="0" applyNumberFormat="1" applyFont="1" applyFill="1" applyBorder="1">
      <alignment vertical="center"/>
    </xf>
    <xf numFmtId="177" fontId="47" fillId="4" borderId="6" xfId="3" applyNumberFormat="1" applyFont="1" applyFill="1" applyBorder="1" applyAlignment="1" applyProtection="1">
      <alignment horizontal="right" vertical="center" shrinkToFit="1"/>
      <protection locked="0"/>
    </xf>
    <xf numFmtId="177" fontId="47" fillId="0" borderId="6" xfId="3" applyNumberFormat="1" applyFont="1" applyBorder="1" applyAlignment="1">
      <alignment vertical="center" shrinkToFit="1"/>
    </xf>
    <xf numFmtId="0" fontId="16" fillId="0" borderId="6" xfId="0" applyFont="1" applyBorder="1" applyAlignment="1">
      <alignment vertical="center" shrinkToFit="1"/>
    </xf>
    <xf numFmtId="182" fontId="16" fillId="0" borderId="56" xfId="0" applyNumberFormat="1" applyFont="1" applyBorder="1" applyAlignment="1">
      <alignment vertical="center" shrinkToFit="1"/>
    </xf>
    <xf numFmtId="38" fontId="43" fillId="0" borderId="6" xfId="0" applyNumberFormat="1" applyFont="1" applyBorder="1">
      <alignment vertical="center"/>
    </xf>
    <xf numFmtId="183" fontId="16" fillId="0" borderId="0" xfId="0" applyNumberFormat="1" applyFont="1">
      <alignment vertical="center"/>
    </xf>
    <xf numFmtId="0" fontId="47" fillId="4" borderId="6" xfId="0" applyFont="1" applyFill="1" applyBorder="1" applyAlignment="1" applyProtection="1">
      <alignment horizontal="center" vertical="center" shrinkToFit="1"/>
      <protection locked="0"/>
    </xf>
    <xf numFmtId="0" fontId="47" fillId="4" borderId="6" xfId="0" applyFont="1" applyFill="1" applyBorder="1" applyAlignment="1" applyProtection="1">
      <alignment horizontal="center" vertical="center"/>
      <protection locked="0"/>
    </xf>
    <xf numFmtId="0" fontId="16" fillId="4" borderId="6" xfId="0" applyFont="1" applyFill="1" applyBorder="1" applyProtection="1">
      <alignment vertical="center"/>
      <protection locked="0"/>
    </xf>
    <xf numFmtId="38" fontId="16" fillId="0" borderId="6" xfId="0" applyNumberFormat="1" applyFont="1" applyBorder="1" applyAlignment="1">
      <alignment vertical="center" shrinkToFit="1"/>
    </xf>
    <xf numFmtId="0" fontId="16" fillId="4" borderId="56" xfId="0" applyFont="1" applyFill="1" applyBorder="1" applyAlignment="1" applyProtection="1">
      <alignment vertical="center" shrinkToFit="1"/>
      <protection locked="0"/>
    </xf>
    <xf numFmtId="0" fontId="16" fillId="0" borderId="54" xfId="0" applyFont="1" applyBorder="1" applyAlignment="1">
      <alignment horizontal="center" vertical="center" shrinkToFit="1"/>
    </xf>
    <xf numFmtId="3" fontId="47" fillId="4" borderId="7" xfId="3" applyNumberFormat="1" applyFont="1" applyFill="1" applyBorder="1" applyAlignment="1" applyProtection="1">
      <alignment vertical="center" shrinkToFit="1"/>
      <protection locked="0"/>
    </xf>
    <xf numFmtId="0" fontId="47" fillId="0" borderId="7" xfId="3" applyNumberFormat="1" applyFont="1" applyBorder="1" applyAlignment="1">
      <alignment vertical="center" shrinkToFit="1"/>
    </xf>
    <xf numFmtId="3" fontId="47" fillId="4" borderId="6" xfId="5" applyNumberFormat="1" applyFont="1" applyFill="1" applyBorder="1" applyAlignment="1" applyProtection="1">
      <alignment vertical="center" shrinkToFit="1"/>
      <protection locked="0"/>
    </xf>
    <xf numFmtId="0" fontId="47" fillId="0" borderId="6" xfId="3" applyNumberFormat="1" applyFont="1" applyBorder="1" applyAlignment="1">
      <alignment vertical="center" shrinkToFit="1"/>
    </xf>
    <xf numFmtId="184" fontId="47" fillId="4" borderId="6" xfId="5" applyNumberFormat="1" applyFont="1" applyFill="1" applyBorder="1" applyAlignment="1" applyProtection="1">
      <alignment horizontal="right" vertical="center" shrinkToFit="1"/>
      <protection locked="0"/>
    </xf>
    <xf numFmtId="184" fontId="47" fillId="0" borderId="6" xfId="3" applyNumberFormat="1" applyFont="1" applyBorder="1" applyAlignment="1">
      <alignment vertical="center" shrinkToFit="1"/>
    </xf>
    <xf numFmtId="184" fontId="47" fillId="4" borderId="6" xfId="5" applyNumberFormat="1" applyFont="1" applyFill="1" applyBorder="1" applyAlignment="1" applyProtection="1">
      <alignment vertical="center" shrinkToFit="1"/>
      <protection locked="0"/>
    </xf>
    <xf numFmtId="3" fontId="47" fillId="4" borderId="7" xfId="5" applyNumberFormat="1" applyFont="1" applyFill="1" applyBorder="1" applyAlignment="1" applyProtection="1">
      <alignment vertical="center" shrinkToFit="1"/>
      <protection locked="0"/>
    </xf>
    <xf numFmtId="3" fontId="47" fillId="0" borderId="7" xfId="3" applyNumberFormat="1" applyFont="1" applyBorder="1" applyAlignment="1">
      <alignment vertical="center" shrinkToFit="1"/>
    </xf>
    <xf numFmtId="185" fontId="47" fillId="0" borderId="6" xfId="0" applyNumberFormat="1" applyFont="1" applyBorder="1" applyAlignment="1">
      <alignment horizontal="center" vertical="center"/>
    </xf>
    <xf numFmtId="0" fontId="16" fillId="0" borderId="57" xfId="0" applyFont="1" applyBorder="1" applyAlignment="1">
      <alignment vertical="center" shrinkToFit="1"/>
    </xf>
    <xf numFmtId="177" fontId="47" fillId="4" borderId="6" xfId="3" applyNumberFormat="1" applyFont="1" applyFill="1" applyBorder="1" applyAlignment="1" applyProtection="1">
      <alignment vertical="center" shrinkToFit="1"/>
      <protection locked="0"/>
    </xf>
    <xf numFmtId="0" fontId="16" fillId="0" borderId="0" xfId="0" applyFont="1" applyAlignment="1">
      <alignment vertical="center" shrinkToFit="1"/>
    </xf>
    <xf numFmtId="0" fontId="16" fillId="0" borderId="14" xfId="0" applyFont="1" applyBorder="1">
      <alignment vertical="center"/>
    </xf>
    <xf numFmtId="0" fontId="16" fillId="0" borderId="27" xfId="0" applyFont="1" applyBorder="1">
      <alignment vertical="center"/>
    </xf>
    <xf numFmtId="0" fontId="16" fillId="0" borderId="57" xfId="0" applyFont="1" applyBorder="1" applyAlignment="1">
      <alignment horizontal="center" vertical="center"/>
    </xf>
    <xf numFmtId="38" fontId="16" fillId="0" borderId="57" xfId="5" applyFont="1" applyBorder="1" applyAlignment="1">
      <alignment horizontal="right" vertical="center" shrinkToFit="1"/>
    </xf>
    <xf numFmtId="0" fontId="16" fillId="0" borderId="57" xfId="0" applyFont="1" applyBorder="1" applyAlignment="1">
      <alignment horizontal="center" vertical="center" shrinkToFit="1"/>
    </xf>
    <xf numFmtId="38" fontId="16" fillId="0" borderId="57" xfId="5" applyFont="1" applyBorder="1" applyAlignment="1">
      <alignment vertical="center" shrinkToFit="1"/>
    </xf>
    <xf numFmtId="0" fontId="16" fillId="0" borderId="0" xfId="0" applyFont="1" applyAlignment="1">
      <alignment horizontal="center" vertical="center" shrinkToFit="1"/>
    </xf>
    <xf numFmtId="0" fontId="16" fillId="0" borderId="28" xfId="0" applyFont="1" applyBorder="1" applyAlignment="1">
      <alignment horizontal="center" vertical="center" shrinkToFit="1"/>
    </xf>
    <xf numFmtId="0" fontId="16" fillId="0" borderId="13" xfId="0" applyFont="1" applyBorder="1">
      <alignment vertical="center"/>
    </xf>
    <xf numFmtId="38" fontId="16" fillId="0" borderId="14" xfId="5" applyFont="1" applyBorder="1" applyAlignment="1">
      <alignment horizontal="right" vertical="center" shrinkToFit="1"/>
    </xf>
    <xf numFmtId="177" fontId="16" fillId="0" borderId="14" xfId="5" applyNumberFormat="1" applyFont="1" applyBorder="1" applyAlignment="1">
      <alignment horizontal="center" vertical="center" shrinkToFit="1"/>
    </xf>
    <xf numFmtId="38" fontId="16" fillId="8" borderId="14" xfId="0" applyNumberFormat="1" applyFont="1" applyFill="1" applyBorder="1" applyAlignment="1">
      <alignment vertical="center" shrinkToFit="1"/>
    </xf>
    <xf numFmtId="0" fontId="16" fillId="0" borderId="0" xfId="0" applyFont="1" applyAlignment="1">
      <alignment horizontal="center" vertical="center"/>
    </xf>
    <xf numFmtId="0" fontId="43" fillId="0" borderId="0" xfId="0" applyFont="1" applyAlignment="1">
      <alignment horizontal="left" vertical="center"/>
    </xf>
    <xf numFmtId="49" fontId="16" fillId="0" borderId="0" xfId="0" applyNumberFormat="1" applyFont="1" applyAlignment="1">
      <alignment horizontal="right" vertical="center"/>
    </xf>
    <xf numFmtId="177" fontId="47" fillId="0" borderId="14" xfId="5" applyNumberFormat="1" applyFont="1" applyBorder="1" applyAlignment="1">
      <alignment horizontal="center" vertical="center" wrapText="1"/>
    </xf>
    <xf numFmtId="183" fontId="16" fillId="0" borderId="21" xfId="0" applyNumberFormat="1" applyFont="1" applyBorder="1" applyAlignment="1">
      <alignment vertical="center" shrinkToFit="1"/>
    </xf>
    <xf numFmtId="0" fontId="47" fillId="6" borderId="6" xfId="0" applyFont="1" applyFill="1" applyBorder="1" applyAlignment="1">
      <alignment horizontal="center" vertical="center" shrinkToFit="1"/>
    </xf>
    <xf numFmtId="0" fontId="47" fillId="6" borderId="6" xfId="0" applyFont="1" applyFill="1" applyBorder="1" applyAlignment="1">
      <alignment horizontal="center" vertical="center"/>
    </xf>
    <xf numFmtId="177" fontId="47" fillId="4" borderId="6" xfId="5" applyNumberFormat="1" applyFont="1" applyFill="1" applyBorder="1" applyAlignment="1" applyProtection="1">
      <alignment horizontal="right" vertical="center" shrinkToFit="1"/>
      <protection locked="0"/>
    </xf>
    <xf numFmtId="0" fontId="16" fillId="6" borderId="6" xfId="0" applyFont="1" applyFill="1" applyBorder="1" applyAlignment="1">
      <alignment vertical="center" shrinkToFit="1"/>
    </xf>
    <xf numFmtId="0" fontId="16" fillId="6" borderId="56" xfId="0" applyFont="1" applyFill="1" applyBorder="1" applyAlignment="1">
      <alignment vertical="center" shrinkToFit="1"/>
    </xf>
    <xf numFmtId="38" fontId="47" fillId="4" borderId="6" xfId="5" applyFont="1" applyFill="1" applyBorder="1" applyAlignment="1" applyProtection="1">
      <alignment vertical="center" shrinkToFit="1"/>
      <protection locked="0"/>
    </xf>
    <xf numFmtId="177" fontId="47" fillId="4" borderId="6" xfId="5" applyNumberFormat="1" applyFont="1" applyFill="1" applyBorder="1" applyAlignment="1" applyProtection="1">
      <alignment vertical="center" shrinkToFit="1"/>
      <protection locked="0"/>
    </xf>
    <xf numFmtId="38" fontId="47" fillId="4" borderId="7" xfId="5" applyFont="1" applyFill="1" applyBorder="1" applyAlignment="1" applyProtection="1">
      <alignment vertical="center" shrinkToFit="1"/>
      <protection locked="0"/>
    </xf>
    <xf numFmtId="0" fontId="16" fillId="0" borderId="11" xfId="0" applyFont="1" applyBorder="1" applyAlignment="1">
      <alignment horizontal="center" vertical="center" shrinkToFit="1"/>
    </xf>
    <xf numFmtId="38" fontId="16" fillId="0" borderId="11" xfId="5" applyFont="1" applyBorder="1" applyAlignment="1">
      <alignment vertical="center" shrinkToFit="1"/>
    </xf>
    <xf numFmtId="0" fontId="16" fillId="0" borderId="58" xfId="0" applyFont="1" applyBorder="1" applyAlignment="1">
      <alignment horizontal="center" vertical="center" shrinkToFit="1"/>
    </xf>
    <xf numFmtId="0" fontId="16" fillId="0" borderId="52" xfId="0" applyFont="1" applyBorder="1" applyAlignment="1">
      <alignment horizontal="center" vertical="center" shrinkToFit="1"/>
    </xf>
    <xf numFmtId="177" fontId="16" fillId="0" borderId="52" xfId="5" applyNumberFormat="1" applyFont="1" applyBorder="1" applyAlignment="1">
      <alignment horizontal="center" vertical="center" shrinkToFit="1"/>
    </xf>
    <xf numFmtId="0" fontId="16" fillId="0" borderId="29" xfId="0" applyFont="1" applyBorder="1" applyAlignment="1">
      <alignment horizontal="center" vertical="center" shrinkToFit="1"/>
    </xf>
    <xf numFmtId="0" fontId="16" fillId="8" borderId="21" xfId="0" applyFont="1" applyFill="1" applyBorder="1" applyAlignment="1">
      <alignment vertical="center" shrinkToFit="1"/>
    </xf>
    <xf numFmtId="0" fontId="17" fillId="0" borderId="0" xfId="0" applyFont="1" applyAlignment="1">
      <alignment horizontal="left" vertical="center"/>
    </xf>
    <xf numFmtId="0" fontId="47" fillId="4" borderId="20" xfId="0" applyFont="1" applyFill="1" applyBorder="1" applyAlignment="1">
      <alignment horizontal="center" vertical="center"/>
    </xf>
    <xf numFmtId="0" fontId="47" fillId="4" borderId="13" xfId="0" applyFont="1" applyFill="1" applyBorder="1" applyAlignment="1">
      <alignment horizontal="center" vertical="center"/>
    </xf>
    <xf numFmtId="0" fontId="49" fillId="4" borderId="13" xfId="0" applyFont="1" applyFill="1" applyBorder="1" applyAlignment="1">
      <alignment horizontal="center" vertical="center" wrapText="1"/>
    </xf>
    <xf numFmtId="38" fontId="47" fillId="4" borderId="20" xfId="3" applyFont="1" applyFill="1" applyBorder="1" applyAlignment="1">
      <alignment horizontal="center" vertical="center"/>
    </xf>
    <xf numFmtId="0" fontId="16" fillId="4" borderId="13" xfId="0" applyFont="1" applyFill="1" applyBorder="1" applyAlignment="1">
      <alignment horizontal="center" vertical="center"/>
    </xf>
    <xf numFmtId="0" fontId="33" fillId="0" borderId="0" xfId="0" applyFont="1">
      <alignment vertical="center"/>
    </xf>
    <xf numFmtId="0" fontId="21" fillId="0" borderId="0" xfId="0" applyFont="1">
      <alignment vertical="center"/>
    </xf>
    <xf numFmtId="49" fontId="20" fillId="0" borderId="0" xfId="0" applyNumberFormat="1" applyFont="1" applyAlignment="1">
      <alignment horizontal="right" vertical="center"/>
    </xf>
    <xf numFmtId="0" fontId="16" fillId="0" borderId="69" xfId="0" applyFont="1" applyBorder="1" applyAlignment="1">
      <alignment horizontal="center" vertical="center" wrapText="1"/>
    </xf>
    <xf numFmtId="177" fontId="17" fillId="0" borderId="60" xfId="0" applyNumberFormat="1" applyFont="1" applyBorder="1">
      <alignment vertical="center"/>
    </xf>
    <xf numFmtId="0" fontId="17" fillId="0" borderId="60" xfId="0" applyFont="1" applyBorder="1" applyAlignment="1">
      <alignment horizontal="center" vertical="center"/>
    </xf>
    <xf numFmtId="177" fontId="17" fillId="0" borderId="60" xfId="0" applyNumberFormat="1" applyFont="1" applyBorder="1" applyAlignment="1">
      <alignment horizontal="right" vertical="center"/>
    </xf>
    <xf numFmtId="176" fontId="20" fillId="0" borderId="63" xfId="6" applyNumberFormat="1" applyFont="1" applyBorder="1">
      <alignment vertical="center"/>
    </xf>
    <xf numFmtId="0" fontId="36" fillId="0" borderId="0" xfId="1" applyFont="1" applyAlignment="1">
      <alignment horizontal="left" vertical="center"/>
    </xf>
    <xf numFmtId="0" fontId="40" fillId="0" borderId="0" xfId="1" applyFont="1" applyAlignment="1">
      <alignment vertical="center"/>
    </xf>
    <xf numFmtId="0" fontId="54" fillId="0" borderId="4" xfId="1" applyFont="1" applyBorder="1" applyAlignment="1">
      <alignment vertical="center"/>
    </xf>
    <xf numFmtId="0" fontId="22" fillId="0" borderId="5" xfId="1" applyFont="1" applyBorder="1" applyAlignment="1">
      <alignment vertical="center"/>
    </xf>
    <xf numFmtId="0" fontId="54" fillId="0" borderId="0" xfId="1" applyFont="1" applyAlignment="1">
      <alignment vertical="center"/>
    </xf>
    <xf numFmtId="0" fontId="36" fillId="0" borderId="0" xfId="1" applyFont="1" applyAlignment="1">
      <alignment vertical="center" wrapText="1"/>
    </xf>
    <xf numFmtId="0" fontId="22" fillId="2" borderId="0" xfId="0" applyFont="1" applyFill="1" applyAlignment="1">
      <alignment vertical="center" wrapText="1"/>
    </xf>
    <xf numFmtId="0" fontId="55" fillId="2" borderId="0" xfId="0" applyFont="1" applyFill="1">
      <alignment vertical="center"/>
    </xf>
    <xf numFmtId="0" fontId="55" fillId="2" borderId="0" xfId="0" applyFont="1" applyFill="1" applyAlignment="1">
      <alignment vertical="center"/>
    </xf>
    <xf numFmtId="0" fontId="21" fillId="0" borderId="0" xfId="1" applyFont="1" applyAlignment="1">
      <alignment vertical="center"/>
    </xf>
    <xf numFmtId="14" fontId="36" fillId="7" borderId="0" xfId="0" applyNumberFormat="1" applyFont="1" applyFill="1" applyAlignment="1">
      <alignment horizontal="left" vertical="center" wrapText="1"/>
    </xf>
    <xf numFmtId="0" fontId="33" fillId="5" borderId="0" xfId="1" applyFont="1" applyFill="1" applyAlignment="1">
      <alignment horizontal="center" vertical="center"/>
    </xf>
    <xf numFmtId="0" fontId="33" fillId="5" borderId="5" xfId="1" applyFont="1" applyFill="1" applyBorder="1" applyAlignment="1">
      <alignment horizontal="center" vertical="center"/>
    </xf>
    <xf numFmtId="0" fontId="21" fillId="0" borderId="0" xfId="1" applyFont="1" applyAlignment="1">
      <alignment horizontal="left" vertical="center" wrapText="1"/>
    </xf>
    <xf numFmtId="0" fontId="21" fillId="0" borderId="0" xfId="1" applyFont="1" applyAlignment="1">
      <alignment horizontal="left" vertical="center"/>
    </xf>
    <xf numFmtId="0" fontId="21" fillId="0" borderId="5" xfId="1" applyFont="1" applyBorder="1" applyAlignment="1">
      <alignment horizontal="left" vertical="center"/>
    </xf>
    <xf numFmtId="0" fontId="17" fillId="0" borderId="4" xfId="1" applyFont="1" applyBorder="1" applyAlignment="1">
      <alignment horizontal="center" vertical="center" wrapText="1"/>
    </xf>
    <xf numFmtId="0" fontId="17" fillId="0" borderId="0" xfId="1" applyFont="1" applyAlignment="1">
      <alignment horizontal="center" vertical="center" wrapText="1"/>
    </xf>
    <xf numFmtId="0" fontId="17" fillId="0" borderId="5" xfId="1" applyFont="1" applyBorder="1" applyAlignment="1">
      <alignment horizontal="center" vertical="center" wrapText="1"/>
    </xf>
    <xf numFmtId="0" fontId="53" fillId="0" borderId="4" xfId="1" applyFont="1" applyBorder="1" applyAlignment="1">
      <alignment horizontal="left" vertical="center" wrapText="1"/>
    </xf>
    <xf numFmtId="0" fontId="53" fillId="0" borderId="0" xfId="1" applyFont="1" applyAlignment="1">
      <alignment horizontal="left" vertical="center" wrapText="1"/>
    </xf>
    <xf numFmtId="0" fontId="53" fillId="0" borderId="5" xfId="1" applyFont="1" applyBorder="1" applyAlignment="1">
      <alignment horizontal="left" vertical="center" wrapText="1"/>
    </xf>
    <xf numFmtId="0" fontId="7" fillId="2" borderId="0" xfId="2" applyFont="1" applyFill="1" applyAlignment="1" applyProtection="1">
      <alignment horizontal="center" vertical="center"/>
      <protection locked="0"/>
    </xf>
    <xf numFmtId="0" fontId="7" fillId="4" borderId="0" xfId="2" applyFont="1" applyFill="1" applyAlignment="1" applyProtection="1">
      <alignment horizontal="left" vertical="center"/>
      <protection locked="0"/>
    </xf>
    <xf numFmtId="0" fontId="7" fillId="4" borderId="0" xfId="2" applyFont="1" applyFill="1" applyAlignment="1" applyProtection="1">
      <alignment horizontal="right" vertical="center" shrinkToFit="1"/>
      <protection locked="0"/>
    </xf>
    <xf numFmtId="0" fontId="7" fillId="2" borderId="0" xfId="2" applyFont="1" applyFill="1" applyAlignment="1">
      <alignment vertical="center" wrapText="1"/>
    </xf>
    <xf numFmtId="0" fontId="8" fillId="2" borderId="0" xfId="2" applyFont="1" applyFill="1" applyAlignment="1">
      <alignment vertical="distributed" wrapText="1"/>
    </xf>
    <xf numFmtId="0" fontId="7" fillId="2" borderId="0" xfId="2" applyFont="1" applyFill="1" applyAlignment="1">
      <alignment vertical="distributed" wrapText="1"/>
    </xf>
    <xf numFmtId="0" fontId="7" fillId="4" borderId="0" xfId="2" applyFont="1" applyFill="1" applyAlignment="1" applyProtection="1">
      <alignment horizontal="left" vertical="center" shrinkToFit="1"/>
      <protection locked="0"/>
    </xf>
    <xf numFmtId="0" fontId="19" fillId="3" borderId="0" xfId="2" applyFont="1" applyFill="1" applyAlignment="1" applyProtection="1">
      <alignment horizontal="left" wrapText="1"/>
      <protection locked="0"/>
    </xf>
    <xf numFmtId="0" fontId="15" fillId="2" borderId="0" xfId="2" applyFont="1" applyFill="1" applyAlignment="1" applyProtection="1">
      <alignment horizontal="left" vertical="distributed" wrapText="1"/>
      <protection locked="0"/>
    </xf>
    <xf numFmtId="0" fontId="7" fillId="2" borderId="0" xfId="2" applyFont="1" applyFill="1" applyAlignment="1" applyProtection="1">
      <alignment horizontal="left" vertical="distributed" wrapText="1"/>
      <protection locked="0"/>
    </xf>
    <xf numFmtId="0" fontId="19" fillId="3" borderId="0" xfId="1" applyFont="1" applyFill="1" applyAlignment="1" applyProtection="1">
      <alignment horizontal="left" vertical="top" wrapText="1"/>
      <protection locked="0"/>
    </xf>
    <xf numFmtId="0" fontId="8" fillId="2" borderId="0" xfId="2" applyFont="1" applyFill="1" applyAlignment="1">
      <alignment horizontal="center" vertical="distributed" wrapText="1"/>
    </xf>
    <xf numFmtId="0" fontId="8" fillId="2" borderId="0" xfId="2" applyFont="1" applyFill="1" applyAlignment="1">
      <alignment horizontal="left" vertical="distributed"/>
    </xf>
    <xf numFmtId="0" fontId="7" fillId="2" borderId="0" xfId="2" applyFont="1" applyFill="1" applyAlignment="1">
      <alignment horizontal="left" vertical="center" wrapText="1"/>
    </xf>
    <xf numFmtId="0" fontId="7" fillId="6" borderId="0" xfId="2" applyFont="1" applyFill="1" applyAlignment="1" applyProtection="1">
      <alignment horizontal="left" vertical="top" wrapText="1"/>
      <protection locked="0"/>
    </xf>
    <xf numFmtId="0" fontId="30" fillId="6" borderId="0" xfId="1" applyFont="1" applyFill="1" applyAlignment="1" applyProtection="1">
      <alignment horizontal="left" vertical="center" shrinkToFit="1"/>
      <protection locked="0"/>
    </xf>
    <xf numFmtId="0" fontId="30" fillId="0" borderId="0" xfId="1" applyFont="1" applyAlignment="1">
      <alignment horizontal="left" vertical="center"/>
    </xf>
    <xf numFmtId="0" fontId="30" fillId="0" borderId="8" xfId="1" applyFont="1" applyBorder="1" applyAlignment="1">
      <alignment horizontal="center" vertical="center"/>
    </xf>
    <xf numFmtId="0" fontId="30" fillId="0" borderId="35" xfId="1" applyFont="1" applyBorder="1" applyAlignment="1">
      <alignment horizontal="center" vertical="center"/>
    </xf>
    <xf numFmtId="0" fontId="30" fillId="0" borderId="2" xfId="1" applyFont="1" applyBorder="1" applyAlignment="1">
      <alignment horizontal="left" vertical="center" wrapText="1"/>
    </xf>
    <xf numFmtId="0" fontId="30" fillId="0" borderId="0" xfId="1" applyFont="1" applyAlignment="1">
      <alignment horizontal="left" vertical="center" wrapText="1"/>
    </xf>
    <xf numFmtId="0" fontId="30" fillId="0" borderId="10" xfId="1" applyFont="1" applyBorder="1" applyAlignment="1">
      <alignment horizontal="center" vertical="center" wrapText="1"/>
    </xf>
    <xf numFmtId="0" fontId="30" fillId="0" borderId="15" xfId="1" applyFont="1" applyBorder="1" applyAlignment="1">
      <alignment horizontal="center" vertical="center" wrapText="1"/>
    </xf>
    <xf numFmtId="0" fontId="30" fillId="0" borderId="11" xfId="1" applyFont="1" applyBorder="1" applyAlignment="1">
      <alignment horizontal="center" vertical="center" wrapText="1"/>
    </xf>
    <xf numFmtId="0" fontId="30" fillId="0" borderId="16" xfId="1" applyFont="1" applyBorder="1" applyAlignment="1">
      <alignment horizontal="center" vertical="center" wrapText="1"/>
    </xf>
    <xf numFmtId="0" fontId="30" fillId="0" borderId="12" xfId="1" applyFont="1" applyBorder="1" applyAlignment="1">
      <alignment horizontal="center" vertical="center" wrapText="1"/>
    </xf>
    <xf numFmtId="0" fontId="30" fillId="0" borderId="9" xfId="1" applyFont="1" applyBorder="1" applyAlignment="1">
      <alignment horizontal="center" vertical="center" wrapText="1"/>
    </xf>
    <xf numFmtId="0" fontId="30" fillId="0" borderId="6" xfId="1" applyFont="1" applyBorder="1" applyAlignment="1">
      <alignment horizontal="center" vertical="center" wrapText="1"/>
    </xf>
    <xf numFmtId="0" fontId="30" fillId="0" borderId="8" xfId="1" applyFont="1" applyBorder="1" applyAlignment="1">
      <alignment horizontal="center" vertical="center" wrapText="1"/>
    </xf>
    <xf numFmtId="0" fontId="40" fillId="0" borderId="0" xfId="1" applyFont="1" applyAlignment="1">
      <alignment horizontal="left" vertical="center" wrapText="1"/>
    </xf>
    <xf numFmtId="180" fontId="28" fillId="6" borderId="0" xfId="1" applyNumberFormat="1" applyFont="1" applyFill="1" applyAlignment="1" applyProtection="1">
      <alignment horizontal="left" vertical="center" wrapText="1" shrinkToFit="1"/>
      <protection locked="0"/>
    </xf>
    <xf numFmtId="180" fontId="28" fillId="6" borderId="0" xfId="1" applyNumberFormat="1" applyFont="1" applyFill="1" applyAlignment="1" applyProtection="1">
      <alignment horizontal="left" vertical="center" shrinkToFit="1"/>
      <protection locked="0"/>
    </xf>
    <xf numFmtId="0" fontId="30" fillId="0" borderId="3" xfId="1" applyFont="1" applyBorder="1" applyAlignment="1">
      <alignment horizontal="center" vertical="center" wrapText="1"/>
    </xf>
    <xf numFmtId="0" fontId="30" fillId="0" borderId="5" xfId="1" applyFont="1" applyBorder="1" applyAlignment="1">
      <alignment horizontal="center" vertical="center" wrapText="1"/>
    </xf>
    <xf numFmtId="0" fontId="30" fillId="0" borderId="29" xfId="1" applyFont="1" applyBorder="1" applyAlignment="1">
      <alignment horizontal="center" vertical="center" wrapText="1"/>
    </xf>
    <xf numFmtId="0" fontId="30" fillId="0" borderId="32" xfId="1" applyFont="1" applyBorder="1" applyAlignment="1">
      <alignment horizontal="center" vertical="center" wrapText="1"/>
    </xf>
    <xf numFmtId="0" fontId="30" fillId="0" borderId="27" xfId="1" applyFont="1" applyBorder="1" applyAlignment="1">
      <alignment horizontal="center" vertical="center" wrapText="1"/>
    </xf>
    <xf numFmtId="0" fontId="30" fillId="0" borderId="37" xfId="1" applyFont="1" applyBorder="1" applyAlignment="1">
      <alignment horizontal="center" vertical="center" wrapText="1"/>
    </xf>
    <xf numFmtId="0" fontId="43" fillId="0" borderId="6" xfId="0" applyFont="1" applyBorder="1" applyAlignment="1">
      <alignment horizontal="center" vertical="center"/>
    </xf>
    <xf numFmtId="0" fontId="47" fillId="4" borderId="20" xfId="0" applyFont="1" applyFill="1" applyBorder="1" applyAlignment="1">
      <alignment horizontal="center" vertical="center"/>
    </xf>
    <xf numFmtId="0" fontId="47" fillId="4" borderId="12" xfId="0" applyFont="1" applyFill="1" applyBorder="1" applyAlignment="1">
      <alignment horizontal="center" vertical="center"/>
    </xf>
    <xf numFmtId="0" fontId="18" fillId="0" borderId="1" xfId="0" applyFont="1" applyBorder="1" applyAlignment="1">
      <alignment horizontal="left" vertical="center"/>
    </xf>
    <xf numFmtId="0" fontId="18" fillId="0" borderId="2" xfId="0" applyFont="1" applyBorder="1" applyAlignment="1">
      <alignment horizontal="left" vertical="center"/>
    </xf>
    <xf numFmtId="0" fontId="18" fillId="0" borderId="3" xfId="0" applyFont="1" applyBorder="1" applyAlignment="1">
      <alignment horizontal="left" vertical="center"/>
    </xf>
    <xf numFmtId="0" fontId="16" fillId="6" borderId="40" xfId="0" applyFont="1" applyFill="1" applyBorder="1" applyAlignment="1" applyProtection="1">
      <alignment horizontal="center" vertical="center"/>
      <protection locked="0"/>
    </xf>
    <xf numFmtId="0" fontId="16" fillId="6" borderId="41" xfId="0" applyFont="1" applyFill="1" applyBorder="1" applyAlignment="1" applyProtection="1">
      <alignment horizontal="center" vertical="center"/>
      <protection locked="0"/>
    </xf>
    <xf numFmtId="0" fontId="16" fillId="6" borderId="42" xfId="0" applyFont="1" applyFill="1" applyBorder="1" applyAlignment="1" applyProtection="1">
      <alignment horizontal="center" vertical="center"/>
      <protection locked="0"/>
    </xf>
    <xf numFmtId="0" fontId="16" fillId="0" borderId="43" xfId="0" applyFont="1" applyBorder="1" applyAlignment="1">
      <alignment horizontal="center" vertical="center"/>
    </xf>
    <xf numFmtId="0" fontId="16" fillId="0" borderId="18" xfId="0" applyFont="1" applyBorder="1" applyAlignment="1">
      <alignment horizontal="center" vertical="center"/>
    </xf>
    <xf numFmtId="0" fontId="16" fillId="0" borderId="19" xfId="0" applyFont="1" applyBorder="1" applyAlignment="1">
      <alignment horizontal="center" vertical="center"/>
    </xf>
    <xf numFmtId="0" fontId="16" fillId="0" borderId="17" xfId="0" applyFont="1" applyBorder="1" applyAlignment="1">
      <alignment horizontal="center" vertical="center"/>
    </xf>
    <xf numFmtId="0" fontId="16" fillId="0" borderId="44" xfId="0" applyFont="1" applyBorder="1" applyAlignment="1">
      <alignment horizontal="center" vertical="center"/>
    </xf>
    <xf numFmtId="0" fontId="16" fillId="0" borderId="45" xfId="0" applyFont="1" applyBorder="1" applyAlignment="1">
      <alignment horizontal="center" vertical="center"/>
    </xf>
    <xf numFmtId="0" fontId="16" fillId="0" borderId="46" xfId="0" applyFont="1" applyBorder="1" applyAlignment="1">
      <alignment horizontal="center" vertical="center"/>
    </xf>
    <xf numFmtId="0" fontId="16" fillId="0" borderId="23" xfId="0" applyFont="1" applyBorder="1" applyAlignment="1">
      <alignment horizontal="center" vertical="center"/>
    </xf>
    <xf numFmtId="0" fontId="16" fillId="0" borderId="22" xfId="0" applyFont="1" applyBorder="1" applyAlignment="1">
      <alignment horizontal="center" vertical="center"/>
    </xf>
    <xf numFmtId="0" fontId="16" fillId="0" borderId="47" xfId="0" applyFont="1" applyBorder="1" applyAlignment="1">
      <alignment horizontal="center" vertical="center"/>
    </xf>
    <xf numFmtId="0" fontId="16" fillId="3" borderId="1" xfId="0" applyFont="1" applyFill="1" applyBorder="1" applyAlignment="1">
      <alignment horizontal="center" vertical="center" wrapText="1"/>
    </xf>
    <xf numFmtId="0" fontId="16" fillId="3" borderId="2" xfId="0" applyFont="1" applyFill="1" applyBorder="1" applyAlignment="1">
      <alignment horizontal="center" vertical="center" wrapText="1"/>
    </xf>
    <xf numFmtId="0" fontId="16" fillId="3" borderId="48" xfId="0" applyFont="1" applyFill="1" applyBorder="1" applyAlignment="1">
      <alignment horizontal="center" vertical="center" wrapText="1"/>
    </xf>
    <xf numFmtId="0" fontId="16" fillId="3" borderId="51" xfId="0" applyFont="1" applyFill="1" applyBorder="1" applyAlignment="1">
      <alignment horizontal="center" vertical="center" wrapText="1"/>
    </xf>
    <xf numFmtId="0" fontId="16" fillId="3" borderId="52" xfId="0" applyFont="1" applyFill="1" applyBorder="1" applyAlignment="1">
      <alignment horizontal="center" vertical="center" wrapText="1"/>
    </xf>
    <xf numFmtId="0" fontId="16" fillId="3" borderId="53" xfId="0" applyFont="1" applyFill="1" applyBorder="1" applyAlignment="1">
      <alignment horizontal="center" vertical="center" wrapText="1"/>
    </xf>
    <xf numFmtId="0" fontId="16" fillId="0" borderId="16" xfId="0" applyFont="1" applyBorder="1" applyAlignment="1">
      <alignment horizontal="center" vertical="center"/>
    </xf>
    <xf numFmtId="0" fontId="16" fillId="0" borderId="49" xfId="0" applyFont="1" applyBorder="1" applyAlignment="1">
      <alignment horizontal="center" vertical="center"/>
    </xf>
    <xf numFmtId="0" fontId="16" fillId="0" borderId="50" xfId="0" applyFont="1" applyBorder="1" applyAlignment="1">
      <alignment horizontal="center" vertical="center"/>
    </xf>
    <xf numFmtId="0" fontId="47" fillId="0" borderId="22" xfId="0" applyFont="1" applyBorder="1" applyAlignment="1">
      <alignment horizontal="center" vertical="center" wrapText="1"/>
    </xf>
    <xf numFmtId="0" fontId="47" fillId="0" borderId="23" xfId="0" applyFont="1" applyBorder="1" applyAlignment="1">
      <alignment horizontal="center" vertical="center" wrapText="1"/>
    </xf>
    <xf numFmtId="0" fontId="49" fillId="4" borderId="20" xfId="0" applyFont="1" applyFill="1" applyBorder="1" applyAlignment="1">
      <alignment horizontal="center" vertical="center" wrapText="1"/>
    </xf>
    <xf numFmtId="0" fontId="49" fillId="4" borderId="12" xfId="0" applyFont="1" applyFill="1" applyBorder="1" applyAlignment="1">
      <alignment horizontal="center" vertical="center" wrapText="1"/>
    </xf>
    <xf numFmtId="0" fontId="17" fillId="0" borderId="59" xfId="0" applyFont="1" applyBorder="1" applyAlignment="1">
      <alignment horizontal="left" vertical="center" wrapText="1"/>
    </xf>
    <xf numFmtId="0" fontId="17" fillId="0" borderId="6" xfId="0" applyFont="1" applyBorder="1" applyAlignment="1">
      <alignment horizontal="left" vertical="center" wrapText="1"/>
    </xf>
    <xf numFmtId="0" fontId="17" fillId="0" borderId="68" xfId="0" applyFont="1" applyBorder="1" applyAlignment="1">
      <alignment horizontal="center" vertical="center" wrapText="1"/>
    </xf>
    <xf numFmtId="0" fontId="17" fillId="0" borderId="7" xfId="0" applyFont="1" applyBorder="1" applyAlignment="1">
      <alignment horizontal="center" vertical="center"/>
    </xf>
    <xf numFmtId="0" fontId="17" fillId="0" borderId="61" xfId="0" applyFont="1" applyBorder="1" applyAlignment="1">
      <alignment horizontal="left" vertical="center"/>
    </xf>
    <xf numFmtId="0" fontId="17" fillId="0" borderId="62" xfId="0" applyFont="1" applyBorder="1" applyAlignment="1">
      <alignment horizontal="left" vertical="center"/>
    </xf>
    <xf numFmtId="0" fontId="17" fillId="0" borderId="59" xfId="0" applyFont="1" applyBorder="1" applyAlignment="1">
      <alignment horizontal="left" vertical="center"/>
    </xf>
    <xf numFmtId="0" fontId="17" fillId="0" borderId="6" xfId="0" applyFont="1" applyBorder="1" applyAlignment="1">
      <alignment horizontal="left" vertical="center"/>
    </xf>
    <xf numFmtId="0" fontId="16" fillId="3" borderId="1" xfId="0" applyFont="1" applyFill="1" applyBorder="1" applyAlignment="1">
      <alignment horizontal="center" vertical="center"/>
    </xf>
    <xf numFmtId="0" fontId="16" fillId="3" borderId="2" xfId="0" applyFont="1" applyFill="1" applyBorder="1" applyAlignment="1">
      <alignment horizontal="center" vertical="center"/>
    </xf>
    <xf numFmtId="0" fontId="16" fillId="3" borderId="48" xfId="0" applyFont="1" applyFill="1" applyBorder="1" applyAlignment="1">
      <alignment horizontal="center" vertical="center"/>
    </xf>
    <xf numFmtId="0" fontId="16" fillId="3" borderId="51" xfId="0" applyFont="1" applyFill="1" applyBorder="1" applyAlignment="1">
      <alignment horizontal="center" vertical="center"/>
    </xf>
    <xf numFmtId="0" fontId="16" fillId="3" borderId="52" xfId="0" applyFont="1" applyFill="1" applyBorder="1" applyAlignment="1">
      <alignment horizontal="center" vertical="center"/>
    </xf>
    <xf numFmtId="0" fontId="16" fillId="3" borderId="53" xfId="0" applyFont="1" applyFill="1" applyBorder="1" applyAlignment="1">
      <alignment horizontal="center" vertical="center"/>
    </xf>
    <xf numFmtId="0" fontId="23" fillId="0" borderId="0" xfId="0" applyFont="1" applyAlignment="1">
      <alignment horizontal="left" vertical="center" wrapText="1"/>
    </xf>
    <xf numFmtId="0" fontId="50" fillId="0" borderId="0" xfId="0" applyFont="1" applyAlignment="1">
      <alignment horizontal="left" vertical="center"/>
    </xf>
    <xf numFmtId="0" fontId="17" fillId="0" borderId="64" xfId="0" applyFont="1" applyBorder="1" applyAlignment="1">
      <alignment horizontal="left" vertical="center"/>
    </xf>
    <xf numFmtId="0" fontId="17" fillId="0" borderId="35" xfId="0" applyFont="1" applyBorder="1" applyAlignment="1">
      <alignment horizontal="left" vertical="center"/>
    </xf>
    <xf numFmtId="0" fontId="17" fillId="0" borderId="9" xfId="0" applyFont="1" applyBorder="1" applyAlignment="1">
      <alignment horizontal="left" vertical="center"/>
    </xf>
    <xf numFmtId="0" fontId="17" fillId="0" borderId="65" xfId="0" applyFont="1" applyBorder="1" applyAlignment="1">
      <alignment horizontal="left" vertical="center"/>
    </xf>
    <xf numFmtId="0" fontId="17" fillId="0" borderId="66" xfId="0" applyFont="1" applyBorder="1" applyAlignment="1">
      <alignment horizontal="left" vertical="center"/>
    </xf>
    <xf numFmtId="0" fontId="17" fillId="0" borderId="67" xfId="0" applyFont="1" applyBorder="1" applyAlignment="1">
      <alignment horizontal="left" vertical="center"/>
    </xf>
    <xf numFmtId="0" fontId="17" fillId="0" borderId="70" xfId="0" applyFont="1" applyBorder="1" applyAlignment="1">
      <alignment horizontal="center" vertical="center" wrapText="1"/>
    </xf>
    <xf numFmtId="0" fontId="17" fillId="0" borderId="18" xfId="0" applyFont="1" applyBorder="1" applyAlignment="1">
      <alignment horizontal="center" vertical="center"/>
    </xf>
    <xf numFmtId="0" fontId="17" fillId="0" borderId="19" xfId="0" applyFont="1" applyBorder="1" applyAlignment="1">
      <alignment horizontal="center" vertical="center"/>
    </xf>
    <xf numFmtId="0" fontId="20" fillId="0" borderId="71" xfId="0" applyFont="1" applyBorder="1" applyAlignment="1">
      <alignment horizontal="center" vertical="center"/>
    </xf>
    <xf numFmtId="0" fontId="51" fillId="0" borderId="72" xfId="0" applyFont="1" applyBorder="1" applyAlignment="1">
      <alignment horizontal="center" vertical="center"/>
    </xf>
    <xf numFmtId="0" fontId="51" fillId="0" borderId="73" xfId="0" applyFont="1" applyBorder="1" applyAlignment="1">
      <alignment horizontal="center" vertical="center"/>
    </xf>
    <xf numFmtId="0" fontId="51" fillId="0" borderId="71" xfId="0" applyFont="1" applyBorder="1" applyAlignment="1">
      <alignment horizontal="center" vertical="center"/>
    </xf>
    <xf numFmtId="0" fontId="17" fillId="0" borderId="64" xfId="0" applyFont="1" applyBorder="1" applyAlignment="1">
      <alignment horizontal="center" vertical="center"/>
    </xf>
    <xf numFmtId="0" fontId="17" fillId="0" borderId="35" xfId="0" applyFont="1" applyBorder="1" applyAlignment="1">
      <alignment horizontal="center" vertical="center"/>
    </xf>
    <xf numFmtId="0" fontId="17" fillId="0" borderId="9" xfId="0" applyFont="1" applyBorder="1" applyAlignment="1">
      <alignment horizontal="center" vertical="center"/>
    </xf>
  </cellXfs>
  <cellStyles count="7">
    <cellStyle name="パーセント" xfId="6" builtinId="5"/>
    <cellStyle name="パーセント 2" xfId="4" xr:uid="{00000000-0005-0000-0000-000001000000}"/>
    <cellStyle name="桁区切り" xfId="5" builtinId="6"/>
    <cellStyle name="桁区切り 2" xfId="3" xr:uid="{00000000-0005-0000-0000-000003000000}"/>
    <cellStyle name="標準" xfId="0" builtinId="0"/>
    <cellStyle name="標準 2" xfId="1" xr:uid="{00000000-0005-0000-0000-000005000000}"/>
    <cellStyle name="標準 2 2" xfId="2"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65"/>
  <sheetViews>
    <sheetView tabSelected="1" view="pageBreakPreview" zoomScale="150" zoomScaleNormal="100" zoomScaleSheetLayoutView="150" zoomScalePageLayoutView="130" workbookViewId="0">
      <selection activeCell="B3" sqref="B3:E3"/>
    </sheetView>
  </sheetViews>
  <sheetFormatPr baseColWidth="10" defaultColWidth="13.6640625" defaultRowHeight="18"/>
  <cols>
    <col min="1" max="1" width="2.5" style="16" customWidth="1"/>
    <col min="2" max="2" width="2" style="16" customWidth="1"/>
    <col min="3" max="3" width="80.33203125" style="10" customWidth="1"/>
    <col min="4" max="4" width="12.1640625" style="11" customWidth="1"/>
    <col min="5" max="5" width="2.6640625" style="11" customWidth="1"/>
    <col min="6" max="6" width="5.1640625" style="11" customWidth="1"/>
    <col min="7" max="7" width="61.1640625" style="11" customWidth="1"/>
    <col min="8" max="8" width="11" style="10" customWidth="1"/>
    <col min="9" max="9" width="14" style="10" customWidth="1"/>
    <col min="10" max="16384" width="13.6640625" style="16"/>
  </cols>
  <sheetData>
    <row r="1" spans="2:9" ht="16.5" customHeight="1">
      <c r="B1" s="14"/>
      <c r="C1" s="15"/>
      <c r="D1" s="29" t="s">
        <v>186</v>
      </c>
      <c r="E1" s="28"/>
    </row>
    <row r="2" spans="2:9" ht="37" customHeight="1">
      <c r="B2" s="233" t="s">
        <v>176</v>
      </c>
      <c r="C2" s="234"/>
      <c r="D2" s="234"/>
      <c r="E2" s="235"/>
      <c r="G2" s="226" t="s">
        <v>204</v>
      </c>
    </row>
    <row r="3" spans="2:9" ht="38" customHeight="1">
      <c r="B3" s="236" t="s">
        <v>177</v>
      </c>
      <c r="C3" s="237"/>
      <c r="D3" s="237"/>
      <c r="E3" s="238"/>
      <c r="G3" s="227" t="s">
        <v>205</v>
      </c>
    </row>
    <row r="4" spans="2:9" ht="42" customHeight="1">
      <c r="B4" s="18"/>
      <c r="C4" s="228" t="s">
        <v>0</v>
      </c>
      <c r="D4" s="228"/>
      <c r="E4" s="229"/>
      <c r="G4" s="91"/>
      <c r="H4"/>
      <c r="I4"/>
    </row>
    <row r="5" spans="2:9" ht="11" customHeight="1">
      <c r="B5" s="17"/>
      <c r="E5" s="21"/>
      <c r="H5" s="11"/>
      <c r="I5" s="11"/>
    </row>
    <row r="6" spans="2:9" ht="43" customHeight="1">
      <c r="B6" s="17"/>
      <c r="C6" s="230" t="s">
        <v>178</v>
      </c>
      <c r="D6" s="230"/>
      <c r="E6" s="21"/>
      <c r="H6" s="11"/>
      <c r="I6" s="11"/>
    </row>
    <row r="7" spans="2:9" ht="41" customHeight="1">
      <c r="B7" s="17"/>
      <c r="C7" s="230" t="s">
        <v>72</v>
      </c>
      <c r="D7" s="231"/>
      <c r="E7" s="232"/>
      <c r="G7" s="20"/>
      <c r="H7" s="11"/>
      <c r="I7" s="11"/>
    </row>
    <row r="8" spans="2:9" ht="30.75" customHeight="1">
      <c r="B8" s="17"/>
      <c r="C8" s="78" t="s">
        <v>73</v>
      </c>
      <c r="D8" s="46"/>
      <c r="E8" s="47"/>
      <c r="G8" s="20"/>
      <c r="H8" s="11"/>
      <c r="I8" s="11"/>
    </row>
    <row r="9" spans="2:9" ht="22" customHeight="1">
      <c r="B9" s="17"/>
      <c r="C9" s="60" t="s">
        <v>74</v>
      </c>
      <c r="D9" s="46"/>
      <c r="E9" s="47"/>
      <c r="G9" s="20"/>
      <c r="H9" s="11"/>
      <c r="I9" s="11"/>
    </row>
    <row r="10" spans="2:9">
      <c r="B10" s="17"/>
      <c r="E10" s="21"/>
      <c r="H10" s="11"/>
      <c r="I10" s="11"/>
    </row>
    <row r="11" spans="2:9">
      <c r="B11" s="17"/>
      <c r="C11" s="10" t="s">
        <v>28</v>
      </c>
      <c r="E11" s="21"/>
      <c r="H11" s="11"/>
      <c r="I11" s="11"/>
    </row>
    <row r="12" spans="2:9" ht="16">
      <c r="B12" s="17"/>
      <c r="C12" s="11" t="s">
        <v>206</v>
      </c>
      <c r="E12" s="21"/>
      <c r="H12" s="20"/>
      <c r="I12" s="11"/>
    </row>
    <row r="13" spans="2:9">
      <c r="B13" s="17"/>
      <c r="E13" s="21"/>
      <c r="H13" s="11"/>
      <c r="I13" s="11"/>
    </row>
    <row r="14" spans="2:9">
      <c r="B14" s="17"/>
      <c r="C14" s="10" t="s">
        <v>54</v>
      </c>
      <c r="E14" s="21"/>
      <c r="H14" s="11"/>
      <c r="I14" s="11"/>
    </row>
    <row r="15" spans="2:9" ht="34">
      <c r="B15" s="17"/>
      <c r="C15" s="20" t="s">
        <v>75</v>
      </c>
      <c r="E15" s="21"/>
      <c r="H15" s="11"/>
      <c r="I15" s="11"/>
    </row>
    <row r="16" spans="2:9" ht="16">
      <c r="B16" s="17"/>
      <c r="C16" s="11"/>
      <c r="E16" s="21"/>
      <c r="H16" s="11"/>
      <c r="I16" s="11"/>
    </row>
    <row r="17" spans="2:9">
      <c r="B17" s="17"/>
      <c r="E17" s="21"/>
      <c r="H17" s="11"/>
      <c r="I17" s="11"/>
    </row>
    <row r="18" spans="2:9">
      <c r="B18" s="17"/>
      <c r="C18" s="10" t="s">
        <v>157</v>
      </c>
      <c r="E18" s="21"/>
      <c r="H18" s="11"/>
      <c r="I18" s="11"/>
    </row>
    <row r="19" spans="2:9" ht="19" customHeight="1">
      <c r="B19" s="17"/>
      <c r="C19" s="217" t="s">
        <v>185</v>
      </c>
      <c r="D19" s="20"/>
      <c r="E19" s="22"/>
      <c r="H19" s="11"/>
      <c r="I19" s="11"/>
    </row>
    <row r="20" spans="2:9" ht="19" customHeight="1">
      <c r="B20" s="17"/>
      <c r="C20" s="217" t="s">
        <v>179</v>
      </c>
      <c r="D20" s="20"/>
      <c r="E20" s="22"/>
      <c r="H20" s="11"/>
      <c r="I20" s="11"/>
    </row>
    <row r="21" spans="2:9" ht="16">
      <c r="B21" s="17"/>
      <c r="C21" s="48"/>
      <c r="E21" s="21"/>
      <c r="H21" s="11"/>
      <c r="I21" s="11"/>
    </row>
    <row r="22" spans="2:9">
      <c r="B22" s="17"/>
      <c r="C22" s="10" t="s">
        <v>76</v>
      </c>
      <c r="E22" s="21"/>
      <c r="H22" s="11"/>
      <c r="I22" s="11"/>
    </row>
    <row r="23" spans="2:9" s="221" customFormat="1" ht="15">
      <c r="B23" s="219"/>
      <c r="C23" s="12" t="s">
        <v>198</v>
      </c>
      <c r="D23" s="12"/>
      <c r="E23" s="220"/>
      <c r="F23" s="12"/>
      <c r="G23" s="12"/>
      <c r="H23" s="12"/>
      <c r="I23" s="12"/>
    </row>
    <row r="24" spans="2:9" s="221" customFormat="1" ht="15">
      <c r="B24" s="219"/>
      <c r="C24" s="12" t="s">
        <v>55</v>
      </c>
      <c r="D24" s="12"/>
      <c r="E24" s="220"/>
      <c r="F24" s="12"/>
      <c r="G24" s="12"/>
      <c r="H24" s="12"/>
      <c r="I24" s="12"/>
    </row>
    <row r="25" spans="2:9" s="221" customFormat="1" ht="15">
      <c r="B25" s="219"/>
      <c r="C25" s="12" t="s">
        <v>56</v>
      </c>
      <c r="D25" s="12"/>
      <c r="E25" s="220"/>
      <c r="F25" s="12"/>
      <c r="G25" s="12"/>
      <c r="H25" s="12"/>
      <c r="I25" s="12"/>
    </row>
    <row r="26" spans="2:9" s="221" customFormat="1" ht="15">
      <c r="B26" s="219"/>
      <c r="C26" s="12" t="s">
        <v>203</v>
      </c>
      <c r="D26" s="12"/>
      <c r="E26" s="220"/>
      <c r="F26" s="12"/>
      <c r="G26" s="12"/>
      <c r="H26" s="12"/>
      <c r="I26" s="12"/>
    </row>
    <row r="27" spans="2:9" s="221" customFormat="1" ht="15">
      <c r="B27" s="219"/>
      <c r="C27" s="12" t="s">
        <v>57</v>
      </c>
      <c r="D27" s="12"/>
      <c r="E27" s="220"/>
      <c r="F27" s="12"/>
      <c r="G27" s="12"/>
      <c r="H27" s="12"/>
      <c r="I27" s="12"/>
    </row>
    <row r="28" spans="2:9" s="221" customFormat="1" ht="15">
      <c r="B28" s="219"/>
      <c r="C28" s="12" t="s">
        <v>207</v>
      </c>
      <c r="D28" s="12"/>
      <c r="E28" s="220"/>
      <c r="F28" s="12"/>
      <c r="G28" s="12"/>
      <c r="H28" s="12"/>
      <c r="I28" s="12"/>
    </row>
    <row r="29" spans="2:9" ht="16">
      <c r="B29" s="17"/>
      <c r="C29" s="11" t="s">
        <v>77</v>
      </c>
      <c r="E29" s="21"/>
      <c r="H29" s="11"/>
      <c r="I29" s="11"/>
    </row>
    <row r="30" spans="2:9">
      <c r="B30" s="17"/>
      <c r="C30" s="83" t="s">
        <v>58</v>
      </c>
      <c r="E30" s="21"/>
    </row>
    <row r="31" spans="2:9">
      <c r="B31" s="17"/>
      <c r="C31" s="11" t="s">
        <v>78</v>
      </c>
      <c r="E31" s="21"/>
    </row>
    <row r="32" spans="2:9">
      <c r="B32" s="17"/>
      <c r="C32" s="11" t="s">
        <v>180</v>
      </c>
      <c r="E32" s="21"/>
    </row>
    <row r="33" spans="2:5" ht="80">
      <c r="B33" s="17"/>
      <c r="C33" s="30" t="s">
        <v>201</v>
      </c>
      <c r="E33" s="21"/>
    </row>
    <row r="34" spans="2:5">
      <c r="B34" s="17"/>
      <c r="C34" s="222" t="s">
        <v>181</v>
      </c>
      <c r="E34" s="21"/>
    </row>
    <row r="35" spans="2:5">
      <c r="B35" s="17"/>
      <c r="C35" s="223" t="s">
        <v>182</v>
      </c>
      <c r="E35" s="21"/>
    </row>
    <row r="36" spans="2:5">
      <c r="B36" s="17"/>
      <c r="C36" s="225" t="s">
        <v>183</v>
      </c>
      <c r="E36" s="21"/>
    </row>
    <row r="37" spans="2:5">
      <c r="B37" s="17"/>
      <c r="C37" s="224" t="s">
        <v>208</v>
      </c>
      <c r="E37" s="21"/>
    </row>
    <row r="38" spans="2:5">
      <c r="B38" s="17"/>
      <c r="C38" s="224" t="s">
        <v>187</v>
      </c>
      <c r="E38" s="21"/>
    </row>
    <row r="39" spans="2:5">
      <c r="B39" s="17"/>
      <c r="C39" s="12"/>
      <c r="E39" s="21"/>
    </row>
    <row r="40" spans="2:5">
      <c r="B40" s="17"/>
      <c r="C40" s="10" t="s">
        <v>33</v>
      </c>
      <c r="E40" s="21"/>
    </row>
    <row r="41" spans="2:5">
      <c r="B41" s="17"/>
      <c r="C41" s="12" t="s">
        <v>34</v>
      </c>
      <c r="E41" s="21"/>
    </row>
    <row r="42" spans="2:5">
      <c r="B42" s="17"/>
      <c r="C42" s="12" t="s">
        <v>35</v>
      </c>
      <c r="E42" s="21"/>
    </row>
    <row r="43" spans="2:5">
      <c r="B43" s="17"/>
      <c r="C43" s="12" t="s">
        <v>36</v>
      </c>
      <c r="E43" s="21"/>
    </row>
    <row r="44" spans="2:5">
      <c r="B44" s="17"/>
      <c r="C44" s="12" t="s">
        <v>61</v>
      </c>
      <c r="E44" s="21"/>
    </row>
    <row r="45" spans="2:5">
      <c r="B45" s="17"/>
      <c r="C45" s="12" t="s">
        <v>196</v>
      </c>
      <c r="E45" s="21"/>
    </row>
    <row r="46" spans="2:5">
      <c r="B46" s="17"/>
      <c r="C46" s="12" t="s">
        <v>197</v>
      </c>
      <c r="E46" s="21"/>
    </row>
    <row r="47" spans="2:5" s="11" customFormat="1" ht="16"/>
    <row r="48" spans="2:5" s="11" customFormat="1" ht="16"/>
    <row r="49" s="11" customFormat="1" ht="16"/>
    <row r="50" s="11" customFormat="1" ht="16"/>
    <row r="51" s="11" customFormat="1" ht="16"/>
    <row r="52" s="11" customFormat="1" ht="16"/>
    <row r="53" s="11" customFormat="1" ht="16"/>
    <row r="54" s="11" customFormat="1" ht="16"/>
    <row r="55" s="11" customFormat="1" ht="16"/>
    <row r="56" s="11" customFormat="1" ht="16"/>
    <row r="57" s="11" customFormat="1" ht="16"/>
    <row r="58" s="11" customFormat="1" ht="16"/>
    <row r="59" s="11" customFormat="1" ht="16"/>
    <row r="60" s="11" customFormat="1" ht="16"/>
    <row r="61" s="11" customFormat="1" ht="16"/>
    <row r="62" s="11" customFormat="1" ht="16"/>
    <row r="63" s="11" customFormat="1" ht="16"/>
    <row r="64" s="11" customFormat="1" ht="16"/>
    <row r="65" s="11" customFormat="1" ht="16"/>
  </sheetData>
  <mergeCells count="5">
    <mergeCell ref="C4:E4"/>
    <mergeCell ref="C7:E7"/>
    <mergeCell ref="B2:E2"/>
    <mergeCell ref="B3:E3"/>
    <mergeCell ref="C6:D6"/>
  </mergeCells>
  <phoneticPr fontId="1"/>
  <pageMargins left="0.7" right="0.7" top="0.75" bottom="0.75" header="0.3" footer="0.3"/>
  <pageSetup paperSize="9" scale="84" fitToHeight="0"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30"/>
  <sheetViews>
    <sheetView zoomScale="150" zoomScaleNormal="150" zoomScaleSheetLayoutView="130" zoomScalePageLayoutView="130" workbookViewId="0">
      <selection activeCell="Q9" sqref="Q9"/>
    </sheetView>
  </sheetViews>
  <sheetFormatPr baseColWidth="10" defaultColWidth="8.33203125" defaultRowHeight="14"/>
  <cols>
    <col min="1" max="1" width="3.33203125" style="4" customWidth="1"/>
    <col min="2" max="2" width="4.6640625" style="4" customWidth="1"/>
    <col min="3" max="3" width="5.5" style="4" customWidth="1"/>
    <col min="4" max="14" width="4.6640625" style="4" customWidth="1"/>
    <col min="15" max="15" width="7" style="4" customWidth="1"/>
    <col min="16" max="16" width="4.6640625" style="4" customWidth="1"/>
    <col min="17" max="17" width="66.83203125" style="25" customWidth="1"/>
    <col min="18" max="19" width="6" style="5" customWidth="1"/>
    <col min="20" max="22" width="6" style="4" customWidth="1"/>
    <col min="23" max="16384" width="8.33203125" style="4"/>
  </cols>
  <sheetData>
    <row r="1" spans="1:19" s="1" customFormat="1">
      <c r="A1" s="62"/>
      <c r="B1" s="62"/>
      <c r="C1" s="62"/>
      <c r="D1" s="62"/>
      <c r="E1" s="62"/>
      <c r="F1" s="62"/>
      <c r="G1" s="62"/>
      <c r="H1" s="62"/>
      <c r="I1" s="62"/>
      <c r="J1" s="62"/>
      <c r="K1" s="62"/>
      <c r="L1" s="62"/>
      <c r="M1" s="62"/>
      <c r="N1" s="62"/>
      <c r="O1" s="62"/>
      <c r="P1" s="62"/>
      <c r="Q1" s="26" t="s">
        <v>188</v>
      </c>
      <c r="R1" s="2"/>
      <c r="S1" s="2"/>
    </row>
    <row r="2" spans="1:19">
      <c r="A2" s="3"/>
      <c r="B2" s="3" t="s">
        <v>1</v>
      </c>
      <c r="C2" s="3"/>
      <c r="D2" s="3"/>
      <c r="E2" s="3"/>
      <c r="F2" s="3"/>
      <c r="G2" s="3"/>
      <c r="H2" s="3"/>
      <c r="I2" s="3"/>
      <c r="J2" s="3"/>
      <c r="K2" s="3"/>
      <c r="L2" s="3"/>
      <c r="M2" s="3"/>
      <c r="N2" s="3"/>
      <c r="O2" s="3"/>
      <c r="P2" s="3"/>
      <c r="Q2" s="26"/>
    </row>
    <row r="3" spans="1:19">
      <c r="A3" s="3"/>
      <c r="B3" s="3"/>
      <c r="C3" s="3"/>
      <c r="D3" s="3"/>
      <c r="E3" s="3"/>
      <c r="F3" s="3"/>
      <c r="G3" s="3"/>
      <c r="H3" s="3"/>
      <c r="I3" s="3"/>
      <c r="J3" s="3"/>
      <c r="K3" s="67" t="s">
        <v>30</v>
      </c>
      <c r="L3" s="239"/>
      <c r="M3" s="239"/>
      <c r="N3" s="239"/>
      <c r="O3" s="239"/>
      <c r="P3" s="3"/>
      <c r="Q3" s="26" t="s">
        <v>44</v>
      </c>
    </row>
    <row r="4" spans="1:19" ht="19" customHeight="1">
      <c r="A4" s="3"/>
      <c r="B4" s="3"/>
      <c r="C4" s="3"/>
      <c r="D4" s="3"/>
      <c r="E4" s="3"/>
      <c r="F4" s="3"/>
      <c r="G4" s="3"/>
      <c r="H4" s="3"/>
      <c r="I4" s="3"/>
      <c r="J4" s="3"/>
      <c r="K4" s="240" t="s">
        <v>168</v>
      </c>
      <c r="L4" s="240"/>
      <c r="M4" s="240"/>
      <c r="N4" s="240"/>
      <c r="O4" s="240"/>
      <c r="P4" s="6"/>
      <c r="Q4" s="26" t="s">
        <v>52</v>
      </c>
    </row>
    <row r="5" spans="1:19" ht="13.5" customHeight="1">
      <c r="A5" s="3"/>
      <c r="B5" s="3"/>
      <c r="C5" s="3"/>
      <c r="D5" s="3"/>
      <c r="E5" s="3"/>
      <c r="F5" s="3"/>
      <c r="G5" s="3"/>
      <c r="H5" s="3"/>
      <c r="I5" s="3"/>
      <c r="J5" s="3"/>
      <c r="K5" s="3"/>
      <c r="L5" s="3"/>
      <c r="M5" s="3"/>
      <c r="N5" s="3"/>
      <c r="O5" s="3"/>
      <c r="P5" s="3"/>
    </row>
    <row r="6" spans="1:19">
      <c r="A6" s="3"/>
      <c r="B6" s="3" t="s">
        <v>2</v>
      </c>
      <c r="C6" s="3"/>
      <c r="D6" s="3"/>
      <c r="E6" s="3"/>
      <c r="F6" s="3"/>
      <c r="G6" s="3"/>
      <c r="H6" s="3"/>
      <c r="I6" s="3"/>
      <c r="J6" s="3"/>
      <c r="K6" s="3"/>
      <c r="L6" s="3"/>
      <c r="M6" s="3"/>
      <c r="N6" s="3"/>
      <c r="O6" s="3"/>
      <c r="P6" s="3"/>
    </row>
    <row r="7" spans="1:19" ht="15" customHeight="1">
      <c r="A7" s="3"/>
      <c r="B7" s="3"/>
      <c r="C7" s="3"/>
      <c r="D7" s="3"/>
      <c r="E7" s="3"/>
      <c r="F7" s="3"/>
      <c r="G7" s="3"/>
      <c r="H7" s="3"/>
      <c r="I7" s="3"/>
      <c r="J7" s="3"/>
      <c r="K7" s="3"/>
      <c r="L7" s="3"/>
      <c r="M7" s="3"/>
      <c r="N7" s="3"/>
      <c r="O7" s="3"/>
      <c r="P7" s="3"/>
    </row>
    <row r="8" spans="1:19" ht="9" customHeight="1">
      <c r="A8" s="3"/>
      <c r="B8" s="3"/>
      <c r="C8" s="3"/>
      <c r="D8" s="3"/>
      <c r="E8" s="3"/>
      <c r="F8" s="3"/>
      <c r="G8" s="3"/>
      <c r="H8" s="3"/>
      <c r="I8" s="3"/>
      <c r="J8" s="3"/>
      <c r="K8" s="3"/>
      <c r="L8" s="3"/>
      <c r="M8" s="3"/>
      <c r="N8" s="3"/>
      <c r="O8" s="3"/>
      <c r="P8" s="3"/>
    </row>
    <row r="9" spans="1:19" ht="37" customHeight="1">
      <c r="A9" s="3"/>
      <c r="B9" s="3"/>
      <c r="C9" s="3"/>
      <c r="D9" s="3"/>
      <c r="E9" s="3"/>
      <c r="F9" s="3"/>
      <c r="G9" s="3"/>
      <c r="H9" s="3"/>
      <c r="I9" s="6" t="s">
        <v>3</v>
      </c>
      <c r="J9" s="245"/>
      <c r="K9" s="245"/>
      <c r="L9" s="245"/>
      <c r="M9" s="245"/>
      <c r="N9" s="245"/>
      <c r="O9" s="245"/>
      <c r="P9" s="63"/>
    </row>
    <row r="10" spans="1:19" ht="29.25" customHeight="1">
      <c r="A10" s="3"/>
      <c r="B10" s="3"/>
      <c r="C10" s="3"/>
      <c r="D10" s="3"/>
      <c r="E10" s="3"/>
      <c r="F10" s="3"/>
      <c r="G10" s="3"/>
      <c r="H10" s="3"/>
      <c r="I10" s="6" t="s">
        <v>4</v>
      </c>
      <c r="J10" s="245"/>
      <c r="K10" s="245"/>
      <c r="L10" s="245"/>
      <c r="M10" s="245"/>
      <c r="N10" s="245"/>
      <c r="O10" s="245"/>
      <c r="P10" s="63"/>
    </row>
    <row r="11" spans="1:19" ht="27" customHeight="1">
      <c r="A11" s="3"/>
      <c r="B11" s="3"/>
      <c r="C11" s="3"/>
      <c r="D11" s="3"/>
      <c r="E11" s="3"/>
      <c r="F11" s="3"/>
      <c r="G11" s="3"/>
      <c r="H11" s="3"/>
      <c r="I11" s="6" t="s">
        <v>5</v>
      </c>
      <c r="J11" s="241"/>
      <c r="K11" s="241"/>
      <c r="L11" s="241"/>
      <c r="M11" s="241"/>
      <c r="N11" s="241"/>
      <c r="O11" s="241"/>
      <c r="P11" s="3"/>
      <c r="Q11" s="26" t="s">
        <v>165</v>
      </c>
    </row>
    <row r="12" spans="1:19" ht="15" customHeight="1">
      <c r="A12" s="3"/>
      <c r="B12" s="3"/>
      <c r="C12" s="3"/>
      <c r="D12" s="3"/>
      <c r="E12" s="3"/>
      <c r="F12" s="3"/>
      <c r="G12" s="3"/>
      <c r="H12" s="3"/>
      <c r="I12" s="3"/>
      <c r="J12" s="3"/>
      <c r="K12" s="3"/>
      <c r="L12" s="3"/>
      <c r="M12" s="3"/>
      <c r="N12" s="3"/>
      <c r="O12" s="3"/>
      <c r="P12" s="3"/>
    </row>
    <row r="13" spans="1:19" ht="16" customHeight="1">
      <c r="A13" s="3"/>
      <c r="B13" s="3"/>
      <c r="C13" s="3"/>
      <c r="D13" s="3"/>
      <c r="E13" s="3"/>
      <c r="F13" s="3"/>
      <c r="G13" s="3"/>
      <c r="H13" s="3"/>
      <c r="I13" s="3"/>
      <c r="J13" s="3"/>
      <c r="K13" s="3"/>
      <c r="L13" s="3"/>
      <c r="M13" s="3"/>
      <c r="N13" s="3"/>
      <c r="O13" s="3"/>
      <c r="P13" s="3"/>
    </row>
    <row r="14" spans="1:19" ht="27" customHeight="1">
      <c r="A14" s="3"/>
      <c r="B14" s="250" t="s">
        <v>167</v>
      </c>
      <c r="C14" s="250"/>
      <c r="D14" s="250"/>
      <c r="E14" s="250"/>
      <c r="F14" s="250"/>
      <c r="G14" s="250"/>
      <c r="H14" s="250"/>
      <c r="I14" s="250"/>
      <c r="J14" s="250"/>
      <c r="K14" s="250"/>
      <c r="L14" s="250"/>
      <c r="M14" s="250"/>
      <c r="N14" s="250"/>
      <c r="O14" s="250"/>
      <c r="P14" s="23"/>
      <c r="Q14" s="246" t="s">
        <v>43</v>
      </c>
    </row>
    <row r="15" spans="1:19" ht="18.75" customHeight="1">
      <c r="A15" s="3"/>
      <c r="B15" s="24"/>
      <c r="C15" s="24"/>
      <c r="D15" s="24"/>
      <c r="E15" s="3"/>
      <c r="F15" s="24"/>
      <c r="G15" s="23" t="s">
        <v>166</v>
      </c>
      <c r="H15" s="68">
        <v>2</v>
      </c>
      <c r="I15" s="251" t="s">
        <v>41</v>
      </c>
      <c r="J15" s="251"/>
      <c r="K15" s="251"/>
      <c r="L15" s="24"/>
      <c r="M15" s="24"/>
      <c r="N15" s="24"/>
      <c r="O15" s="24"/>
      <c r="P15" s="23"/>
      <c r="Q15" s="246"/>
    </row>
    <row r="16" spans="1:19" ht="10.5" customHeight="1">
      <c r="A16" s="3"/>
      <c r="B16" s="3"/>
      <c r="C16" s="3"/>
      <c r="D16" s="3"/>
      <c r="E16" s="3"/>
      <c r="F16" s="3"/>
      <c r="G16" s="3"/>
      <c r="H16" s="3"/>
      <c r="I16" s="3"/>
      <c r="J16" s="3"/>
      <c r="K16" s="3"/>
      <c r="L16" s="3"/>
      <c r="M16" s="3"/>
      <c r="N16" s="3"/>
      <c r="O16" s="3"/>
      <c r="P16" s="3"/>
    </row>
    <row r="17" spans="1:20" ht="16" customHeight="1">
      <c r="A17" s="3"/>
      <c r="B17" s="3"/>
      <c r="C17" s="3"/>
      <c r="D17" s="3"/>
      <c r="E17" s="3"/>
      <c r="F17" s="3"/>
      <c r="G17" s="3"/>
      <c r="H17" s="3"/>
      <c r="I17" s="3"/>
      <c r="J17" s="3"/>
      <c r="K17" s="3"/>
      <c r="L17" s="3"/>
      <c r="M17" s="3"/>
      <c r="N17" s="3"/>
      <c r="O17" s="3"/>
      <c r="P17" s="3"/>
    </row>
    <row r="18" spans="1:20" ht="66" customHeight="1">
      <c r="A18" s="3"/>
      <c r="B18" s="247" t="s">
        <v>59</v>
      </c>
      <c r="C18" s="248"/>
      <c r="D18" s="248"/>
      <c r="E18" s="248"/>
      <c r="F18" s="248"/>
      <c r="G18" s="248"/>
      <c r="H18" s="248"/>
      <c r="I18" s="248"/>
      <c r="J18" s="248"/>
      <c r="K18" s="248"/>
      <c r="L18" s="248"/>
      <c r="M18" s="248"/>
      <c r="N18" s="248"/>
      <c r="O18" s="248"/>
      <c r="P18" s="64"/>
      <c r="Q18" s="249" t="s">
        <v>169</v>
      </c>
      <c r="R18" s="249"/>
    </row>
    <row r="19" spans="1:20" ht="12.75" customHeight="1">
      <c r="A19" s="3"/>
      <c r="B19" s="3" t="s">
        <v>6</v>
      </c>
      <c r="C19" s="3"/>
      <c r="D19" s="3"/>
      <c r="E19" s="3"/>
      <c r="F19" s="3"/>
      <c r="G19" s="3"/>
      <c r="H19" s="3"/>
      <c r="I19" s="3"/>
      <c r="J19" s="3"/>
      <c r="K19" s="3"/>
      <c r="L19" s="3"/>
      <c r="M19" s="3"/>
      <c r="N19" s="3"/>
      <c r="O19" s="3"/>
      <c r="P19" s="3"/>
      <c r="Q19" s="26"/>
      <c r="R19" s="7"/>
    </row>
    <row r="20" spans="1:20" ht="16.5" customHeight="1">
      <c r="A20" s="3"/>
      <c r="B20" s="3"/>
      <c r="C20" s="3"/>
      <c r="D20" s="3"/>
      <c r="E20" s="3"/>
      <c r="F20" s="3"/>
      <c r="G20" s="3"/>
      <c r="H20" s="3" t="s">
        <v>7</v>
      </c>
      <c r="I20" s="3"/>
      <c r="J20" s="3"/>
      <c r="K20" s="3"/>
      <c r="L20" s="3"/>
      <c r="M20" s="3"/>
      <c r="N20" s="3"/>
      <c r="O20" s="3"/>
      <c r="P20" s="3"/>
      <c r="Q20" s="27"/>
    </row>
    <row r="21" spans="1:20" ht="14.5" customHeight="1">
      <c r="A21" s="3"/>
      <c r="B21" s="3"/>
      <c r="C21" s="3"/>
      <c r="D21" s="3"/>
      <c r="E21" s="3"/>
      <c r="F21" s="3"/>
      <c r="G21" s="3"/>
      <c r="H21" s="3"/>
      <c r="I21" s="3"/>
      <c r="J21" s="3"/>
      <c r="K21" s="3"/>
      <c r="L21" s="3"/>
      <c r="M21" s="3"/>
      <c r="N21" s="3"/>
      <c r="O21" s="3"/>
      <c r="P21" s="3"/>
      <c r="Q21" s="27"/>
    </row>
    <row r="22" spans="1:20" ht="22" customHeight="1">
      <c r="A22" s="3"/>
      <c r="B22" s="65" t="s">
        <v>8</v>
      </c>
      <c r="C22" s="3"/>
      <c r="D22" s="3"/>
      <c r="E22" s="253" t="s">
        <v>170</v>
      </c>
      <c r="F22" s="253"/>
      <c r="G22" s="253"/>
      <c r="H22" s="253"/>
      <c r="I22" s="253"/>
      <c r="J22" s="253"/>
      <c r="K22" s="253"/>
      <c r="L22" s="253"/>
      <c r="M22" s="253"/>
      <c r="N22" s="253"/>
      <c r="O22" s="253"/>
      <c r="P22" s="3"/>
      <c r="Q22" s="57" t="s">
        <v>53</v>
      </c>
      <c r="T22" s="4" t="s">
        <v>60</v>
      </c>
    </row>
    <row r="23" spans="1:20" ht="16.5" customHeight="1">
      <c r="A23" s="3"/>
      <c r="B23" s="3"/>
      <c r="C23" s="3" t="s">
        <v>48</v>
      </c>
      <c r="D23" s="3"/>
      <c r="E23" s="63"/>
      <c r="F23" s="245"/>
      <c r="G23" s="245"/>
      <c r="H23" s="245"/>
      <c r="I23" s="245"/>
      <c r="J23" s="245"/>
      <c r="K23" s="245"/>
      <c r="L23" s="245"/>
      <c r="M23" s="245"/>
      <c r="N23" s="245"/>
      <c r="O23" s="3" t="s">
        <v>49</v>
      </c>
      <c r="P23" s="3"/>
      <c r="Q23" s="57" t="s">
        <v>171</v>
      </c>
    </row>
    <row r="24" spans="1:20" ht="17.25" customHeight="1">
      <c r="A24" s="3"/>
      <c r="B24" s="242" t="s">
        <v>45</v>
      </c>
      <c r="C24" s="242"/>
      <c r="D24" s="242"/>
      <c r="E24" s="242"/>
      <c r="F24" s="242"/>
      <c r="G24" s="242"/>
      <c r="H24" s="242"/>
      <c r="I24" s="242"/>
      <c r="J24" s="242"/>
      <c r="K24" s="242"/>
      <c r="L24" s="242"/>
      <c r="M24" s="242"/>
      <c r="N24" s="242"/>
      <c r="O24" s="3"/>
      <c r="P24" s="3"/>
      <c r="Q24" s="57"/>
    </row>
    <row r="25" spans="1:20" ht="17.25" customHeight="1">
      <c r="A25" s="3"/>
      <c r="B25" s="252" t="s">
        <v>46</v>
      </c>
      <c r="C25" s="252"/>
      <c r="D25" s="69">
        <f>H15</f>
        <v>2</v>
      </c>
      <c r="E25" s="63" t="s">
        <v>42</v>
      </c>
      <c r="F25" s="66"/>
      <c r="G25" s="66"/>
      <c r="H25" s="66"/>
      <c r="I25" s="66"/>
      <c r="J25" s="66"/>
      <c r="K25" s="66"/>
      <c r="L25" s="6" t="s">
        <v>51</v>
      </c>
      <c r="M25" s="82">
        <v>1</v>
      </c>
      <c r="N25" s="66"/>
      <c r="O25" s="66"/>
      <c r="P25" s="3"/>
      <c r="Q25" s="57"/>
    </row>
    <row r="26" spans="1:20" ht="48" customHeight="1">
      <c r="A26" s="3"/>
      <c r="B26" s="242" t="s">
        <v>9</v>
      </c>
      <c r="C26" s="242"/>
      <c r="D26" s="242"/>
      <c r="E26" s="242"/>
      <c r="F26" s="242"/>
      <c r="G26" s="242"/>
      <c r="H26" s="242"/>
      <c r="I26" s="242"/>
      <c r="J26" s="242"/>
      <c r="K26" s="242"/>
      <c r="L26" s="242"/>
      <c r="M26" s="242"/>
      <c r="N26" s="242"/>
      <c r="O26" s="3"/>
      <c r="P26" s="3"/>
      <c r="Q26" s="57"/>
    </row>
    <row r="27" spans="1:20" ht="22.5" customHeight="1">
      <c r="A27" s="3"/>
      <c r="B27" s="242" t="s">
        <v>25</v>
      </c>
      <c r="C27" s="242"/>
      <c r="D27" s="242"/>
      <c r="E27" s="242"/>
      <c r="F27" s="242"/>
      <c r="G27" s="242"/>
      <c r="H27" s="242"/>
      <c r="I27" s="242"/>
      <c r="J27" s="242"/>
      <c r="K27" s="242"/>
      <c r="L27" s="242"/>
      <c r="M27" s="242"/>
      <c r="N27" s="242"/>
      <c r="O27" s="3"/>
      <c r="P27" s="3"/>
    </row>
    <row r="28" spans="1:20" ht="14.25" customHeight="1">
      <c r="A28" s="3"/>
      <c r="B28" s="3"/>
      <c r="C28" s="3"/>
      <c r="D28" s="3"/>
      <c r="E28" s="3"/>
      <c r="F28" s="3"/>
      <c r="G28" s="3"/>
      <c r="H28" s="3"/>
      <c r="I28" s="3"/>
      <c r="J28" s="3"/>
      <c r="K28" s="3"/>
      <c r="L28" s="3"/>
      <c r="M28" s="3"/>
      <c r="N28" s="3"/>
      <c r="O28" s="3"/>
      <c r="P28" s="3"/>
    </row>
    <row r="29" spans="1:20" ht="26.25" customHeight="1">
      <c r="A29" s="3"/>
      <c r="B29" s="243" t="s">
        <v>10</v>
      </c>
      <c r="C29" s="244"/>
      <c r="D29" s="244"/>
      <c r="E29" s="244"/>
      <c r="F29" s="244"/>
      <c r="G29" s="244"/>
      <c r="H29" s="244"/>
      <c r="I29" s="244"/>
      <c r="J29" s="244"/>
      <c r="K29" s="244"/>
      <c r="L29" s="244"/>
      <c r="M29" s="244"/>
      <c r="N29" s="244"/>
      <c r="O29" s="244"/>
      <c r="P29" s="61"/>
    </row>
    <row r="30" spans="1:20">
      <c r="A30" s="3"/>
      <c r="B30" s="3"/>
      <c r="C30" s="3"/>
      <c r="D30" s="3"/>
      <c r="E30" s="3"/>
      <c r="F30" s="3"/>
      <c r="G30" s="3"/>
      <c r="H30" s="3"/>
      <c r="I30" s="3"/>
      <c r="J30" s="3"/>
      <c r="K30" s="3"/>
      <c r="L30" s="3"/>
      <c r="M30" s="3"/>
      <c r="N30" s="3"/>
      <c r="O30" s="3"/>
      <c r="P30" s="3"/>
    </row>
  </sheetData>
  <sheetProtection selectLockedCells="1"/>
  <mergeCells count="17">
    <mergeCell ref="Q14:Q15"/>
    <mergeCell ref="B18:O18"/>
    <mergeCell ref="Q18:R18"/>
    <mergeCell ref="B24:N24"/>
    <mergeCell ref="B26:N26"/>
    <mergeCell ref="B14:O14"/>
    <mergeCell ref="I15:K15"/>
    <mergeCell ref="B25:C25"/>
    <mergeCell ref="E22:O22"/>
    <mergeCell ref="F23:N23"/>
    <mergeCell ref="L3:O3"/>
    <mergeCell ref="K4:O4"/>
    <mergeCell ref="J11:O11"/>
    <mergeCell ref="B27:N27"/>
    <mergeCell ref="B29:O29"/>
    <mergeCell ref="J9:O9"/>
    <mergeCell ref="J10:O10"/>
  </mergeCells>
  <phoneticPr fontId="1"/>
  <dataValidations count="2">
    <dataValidation type="list" allowBlank="1" showInputMessage="1" showErrorMessage="1" sqref="H15" xr:uid="{00000000-0002-0000-0100-000001000000}">
      <formula1>"2,3,4"</formula1>
    </dataValidation>
    <dataValidation type="list" allowBlank="1" showInputMessage="1" sqref="E22:O22" xr:uid="{FECA060B-9E98-824F-A66F-FA2856498D74}">
      <formula1>"民間建築物等における省CO2 改修支援事業,テナントビルの省CO2 改修支援事業,国立公園宿舎施設の省CO2 改修支援事業,上下水道システムにおける省CO2化推進事業,空き家等における省CO2改修支援事業"</formula1>
    </dataValidation>
  </dataValidations>
  <printOptions horizontalCentered="1"/>
  <pageMargins left="0.59055118110236227" right="0.59055118110236227" top="0.75000000000000011" bottom="0.75000000000000011" header="0.30000000000000004" footer="0.30000000000000004"/>
  <pageSetup paperSize="9" orientation="portrait" r:id="rId1"/>
  <ignoredErrors>
    <ignoredError sqref="D25" unlockedFormula="1"/>
  </ignoredErrors>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sheetPr>
  <dimension ref="A1:P27"/>
  <sheetViews>
    <sheetView topLeftCell="A2" zoomScale="150" zoomScaleNormal="150" zoomScaleSheetLayoutView="100" zoomScalePageLayoutView="140" workbookViewId="0">
      <selection activeCell="D12" sqref="D12"/>
    </sheetView>
  </sheetViews>
  <sheetFormatPr baseColWidth="10" defaultColWidth="13.6640625" defaultRowHeight="20.25" customHeight="1"/>
  <cols>
    <col min="1" max="1" width="1.5" style="31" customWidth="1"/>
    <col min="2" max="3" width="7" style="31" customWidth="1"/>
    <col min="4" max="5" width="9.5" style="31" customWidth="1"/>
    <col min="6" max="7" width="6.6640625" style="31" customWidth="1"/>
    <col min="8" max="10" width="9.5" style="31" customWidth="1"/>
    <col min="11" max="11" width="7.33203125" style="31" customWidth="1"/>
    <col min="12" max="12" width="2" style="31" customWidth="1"/>
    <col min="13" max="13" width="16.6640625" style="13" customWidth="1"/>
    <col min="14" max="16384" width="13.6640625" style="31"/>
  </cols>
  <sheetData>
    <row r="1" spans="1:16" ht="27" customHeight="1">
      <c r="B1" s="59" t="s">
        <v>64</v>
      </c>
      <c r="C1" s="59"/>
      <c r="D1" s="58"/>
      <c r="I1" s="33" t="s">
        <v>29</v>
      </c>
      <c r="J1" s="270">
        <f>事業報告書!$J$10</f>
        <v>0</v>
      </c>
      <c r="K1" s="270"/>
      <c r="M1" s="9"/>
    </row>
    <row r="2" spans="1:16" ht="31.5" customHeight="1">
      <c r="B2" s="33" t="s">
        <v>67</v>
      </c>
      <c r="C2" s="32"/>
      <c r="I2" s="33" t="s">
        <v>47</v>
      </c>
      <c r="J2" s="269">
        <f>事業報告書!F23</f>
        <v>0</v>
      </c>
      <c r="K2" s="269"/>
      <c r="M2" s="9"/>
    </row>
    <row r="3" spans="1:16" ht="32.5" customHeight="1">
      <c r="A3" s="34"/>
      <c r="B3" s="254" t="str">
        <f>IF(事業報告書!E22="","",事業報告書!E22)</f>
        <v>民間建築物等における省CO2 改修支援事業</v>
      </c>
      <c r="C3" s="254"/>
      <c r="D3" s="254"/>
      <c r="E3" s="254"/>
      <c r="F3" s="254"/>
      <c r="G3" s="254"/>
      <c r="H3" s="254"/>
      <c r="I3" s="35"/>
      <c r="L3" s="36"/>
      <c r="M3" s="9"/>
    </row>
    <row r="5" spans="1:16" ht="20.25" customHeight="1">
      <c r="B5" s="37"/>
      <c r="C5" s="37"/>
      <c r="D5" s="38" t="s">
        <v>166</v>
      </c>
      <c r="E5" s="86"/>
      <c r="F5" s="37" t="s">
        <v>42</v>
      </c>
      <c r="G5" s="87"/>
      <c r="I5" s="37"/>
      <c r="J5" s="37"/>
      <c r="K5" s="37"/>
      <c r="M5" s="9"/>
    </row>
    <row r="6" spans="1:16" ht="20.25" customHeight="1">
      <c r="B6" s="37"/>
      <c r="C6" s="37"/>
      <c r="D6" s="38"/>
      <c r="F6" s="37"/>
      <c r="G6" s="87"/>
      <c r="I6" s="37"/>
      <c r="J6" s="37"/>
      <c r="K6" s="37"/>
      <c r="M6" s="9"/>
    </row>
    <row r="7" spans="1:16" ht="20.25" customHeight="1">
      <c r="B7" s="37"/>
      <c r="C7" s="37"/>
      <c r="D7" s="38"/>
      <c r="F7" s="37"/>
      <c r="G7" s="256" t="s">
        <v>65</v>
      </c>
      <c r="H7" s="257"/>
      <c r="I7" s="90">
        <v>5.7899999999999998E-4</v>
      </c>
      <c r="J7" s="89" t="s">
        <v>66</v>
      </c>
      <c r="K7" s="37"/>
      <c r="M7" s="9"/>
    </row>
    <row r="8" spans="1:16" ht="14.5" customHeight="1" thickBot="1"/>
    <row r="9" spans="1:16" s="33" customFormat="1" ht="20.25" customHeight="1">
      <c r="B9" s="260" t="s">
        <v>31</v>
      </c>
      <c r="C9" s="261"/>
      <c r="D9" s="262"/>
      <c r="E9" s="263"/>
      <c r="F9" s="260" t="s">
        <v>37</v>
      </c>
      <c r="G9" s="261"/>
      <c r="H9" s="262"/>
      <c r="I9" s="263"/>
      <c r="J9" s="274" t="s">
        <v>38</v>
      </c>
      <c r="K9" s="271" t="s">
        <v>27</v>
      </c>
      <c r="M9" s="92"/>
    </row>
    <row r="10" spans="1:16" s="33" customFormat="1" ht="40" customHeight="1">
      <c r="B10" s="264" t="s">
        <v>32</v>
      </c>
      <c r="C10" s="265"/>
      <c r="D10" s="266"/>
      <c r="E10" s="267"/>
      <c r="F10" s="264" t="s">
        <v>173</v>
      </c>
      <c r="G10" s="265"/>
      <c r="H10" s="266"/>
      <c r="I10" s="267"/>
      <c r="J10" s="275"/>
      <c r="K10" s="272"/>
      <c r="M10" s="92"/>
    </row>
    <row r="11" spans="1:16" s="33" customFormat="1" ht="50" customHeight="1" thickBot="1">
      <c r="B11" s="39" t="s">
        <v>11</v>
      </c>
      <c r="C11" s="84" t="s">
        <v>62</v>
      </c>
      <c r="D11" s="41" t="s">
        <v>68</v>
      </c>
      <c r="E11" s="40" t="s">
        <v>39</v>
      </c>
      <c r="F11" s="39" t="s">
        <v>26</v>
      </c>
      <c r="G11" s="84" t="s">
        <v>62</v>
      </c>
      <c r="H11" s="41" t="s">
        <v>63</v>
      </c>
      <c r="I11" s="40" t="s">
        <v>40</v>
      </c>
      <c r="J11" s="276"/>
      <c r="K11" s="273"/>
      <c r="M11" s="218" t="s">
        <v>174</v>
      </c>
    </row>
    <row r="12" spans="1:16" s="33" customFormat="1" ht="25" customHeight="1">
      <c r="B12" s="42" t="s">
        <v>13</v>
      </c>
      <c r="C12" s="85"/>
      <c r="D12" s="70">
        <f>C12*9.76/1000</f>
        <v>0</v>
      </c>
      <c r="E12" s="70">
        <f>C12*$I$7</f>
        <v>0</v>
      </c>
      <c r="F12" s="42" t="s">
        <v>13</v>
      </c>
      <c r="G12" s="85"/>
      <c r="H12" s="70">
        <f>G12*9.76/1000</f>
        <v>0</v>
      </c>
      <c r="I12" s="70">
        <f>G12*$I$7</f>
        <v>0</v>
      </c>
      <c r="J12" s="73">
        <f>E12-I12</f>
        <v>0</v>
      </c>
      <c r="K12" s="79" t="str">
        <f>IF(ISERR(J12/E12),"",ROUND(J12/E12,3))</f>
        <v/>
      </c>
      <c r="M12" s="268" t="s">
        <v>79</v>
      </c>
      <c r="N12" s="268"/>
      <c r="O12" s="268"/>
      <c r="P12" s="268"/>
    </row>
    <row r="13" spans="1:16" s="33" customFormat="1" ht="25" customHeight="1">
      <c r="B13" s="43" t="s">
        <v>14</v>
      </c>
      <c r="C13" s="85"/>
      <c r="D13" s="70">
        <f t="shared" ref="D13:D23" si="0">C13*9.76/1000</f>
        <v>0</v>
      </c>
      <c r="E13" s="70">
        <f t="shared" ref="E13:E23" si="1">C13*$I$7</f>
        <v>0</v>
      </c>
      <c r="F13" s="43" t="s">
        <v>14</v>
      </c>
      <c r="G13" s="85"/>
      <c r="H13" s="70">
        <f t="shared" ref="H13:H23" si="2">G13*9.76/1000</f>
        <v>0</v>
      </c>
      <c r="I13" s="70">
        <f t="shared" ref="I13:I23" si="3">G13*$I$7</f>
        <v>0</v>
      </c>
      <c r="J13" s="74">
        <f t="shared" ref="J13:J24" si="4">E13-I13</f>
        <v>0</v>
      </c>
      <c r="K13" s="79" t="str">
        <f t="shared" ref="K13:K24" si="5">IF(ISERR(J13/E13),"",ROUND(J13/E13,3))</f>
        <v/>
      </c>
      <c r="M13" s="268"/>
      <c r="N13" s="268"/>
      <c r="O13" s="268"/>
      <c r="P13" s="268"/>
    </row>
    <row r="14" spans="1:16" s="33" customFormat="1" ht="25" customHeight="1">
      <c r="B14" s="43" t="s">
        <v>15</v>
      </c>
      <c r="C14" s="85"/>
      <c r="D14" s="70">
        <f t="shared" si="0"/>
        <v>0</v>
      </c>
      <c r="E14" s="70">
        <f t="shared" si="1"/>
        <v>0</v>
      </c>
      <c r="F14" s="43" t="s">
        <v>15</v>
      </c>
      <c r="G14" s="85"/>
      <c r="H14" s="70">
        <f t="shared" si="2"/>
        <v>0</v>
      </c>
      <c r="I14" s="70">
        <f t="shared" si="3"/>
        <v>0</v>
      </c>
      <c r="J14" s="74">
        <f t="shared" si="4"/>
        <v>0</v>
      </c>
      <c r="K14" s="79" t="str">
        <f>IF(ISERR(J14/E14),"",ROUND(J14/E14,3))</f>
        <v/>
      </c>
      <c r="M14" s="268" t="s">
        <v>81</v>
      </c>
      <c r="N14" s="268"/>
      <c r="O14" s="268"/>
      <c r="P14" s="268"/>
    </row>
    <row r="15" spans="1:16" s="33" customFormat="1" ht="25" customHeight="1">
      <c r="B15" s="43" t="s">
        <v>16</v>
      </c>
      <c r="C15" s="85"/>
      <c r="D15" s="70">
        <f t="shared" si="0"/>
        <v>0</v>
      </c>
      <c r="E15" s="70">
        <f t="shared" si="1"/>
        <v>0</v>
      </c>
      <c r="F15" s="43" t="s">
        <v>16</v>
      </c>
      <c r="G15" s="85"/>
      <c r="H15" s="70">
        <f t="shared" si="2"/>
        <v>0</v>
      </c>
      <c r="I15" s="70">
        <f t="shared" si="3"/>
        <v>0</v>
      </c>
      <c r="J15" s="74">
        <f t="shared" si="4"/>
        <v>0</v>
      </c>
      <c r="K15" s="79" t="str">
        <f t="shared" si="5"/>
        <v/>
      </c>
      <c r="M15" s="268"/>
      <c r="N15" s="268"/>
      <c r="O15" s="268"/>
      <c r="P15" s="268"/>
    </row>
    <row r="16" spans="1:16" s="33" customFormat="1" ht="25" customHeight="1">
      <c r="B16" s="43" t="s">
        <v>17</v>
      </c>
      <c r="C16" s="85"/>
      <c r="D16" s="70">
        <f t="shared" si="0"/>
        <v>0</v>
      </c>
      <c r="E16" s="70">
        <f t="shared" si="1"/>
        <v>0</v>
      </c>
      <c r="F16" s="43" t="s">
        <v>17</v>
      </c>
      <c r="G16" s="85"/>
      <c r="H16" s="70">
        <f t="shared" si="2"/>
        <v>0</v>
      </c>
      <c r="I16" s="70">
        <f t="shared" si="3"/>
        <v>0</v>
      </c>
      <c r="J16" s="74">
        <f t="shared" si="4"/>
        <v>0</v>
      </c>
      <c r="K16" s="79" t="str">
        <f t="shared" si="5"/>
        <v/>
      </c>
      <c r="M16" s="8"/>
    </row>
    <row r="17" spans="2:16" s="33" customFormat="1" ht="25" customHeight="1">
      <c r="B17" s="43" t="s">
        <v>18</v>
      </c>
      <c r="C17" s="85"/>
      <c r="D17" s="70">
        <f t="shared" si="0"/>
        <v>0</v>
      </c>
      <c r="E17" s="70">
        <f t="shared" si="1"/>
        <v>0</v>
      </c>
      <c r="F17" s="43" t="s">
        <v>18</v>
      </c>
      <c r="G17" s="85"/>
      <c r="H17" s="70">
        <f t="shared" si="2"/>
        <v>0</v>
      </c>
      <c r="I17" s="70">
        <f t="shared" si="3"/>
        <v>0</v>
      </c>
      <c r="J17" s="74">
        <f t="shared" si="4"/>
        <v>0</v>
      </c>
      <c r="K17" s="79" t="str">
        <f t="shared" si="5"/>
        <v/>
      </c>
      <c r="M17" s="218"/>
      <c r="N17" s="218"/>
      <c r="O17" s="218"/>
      <c r="P17" s="218"/>
    </row>
    <row r="18" spans="2:16" s="33" customFormat="1" ht="25" customHeight="1">
      <c r="B18" s="43" t="s">
        <v>19</v>
      </c>
      <c r="C18" s="85"/>
      <c r="D18" s="70">
        <f t="shared" si="0"/>
        <v>0</v>
      </c>
      <c r="E18" s="70">
        <f t="shared" si="1"/>
        <v>0</v>
      </c>
      <c r="F18" s="43" t="s">
        <v>19</v>
      </c>
      <c r="G18" s="85"/>
      <c r="H18" s="70">
        <f t="shared" si="2"/>
        <v>0</v>
      </c>
      <c r="I18" s="70">
        <f t="shared" si="3"/>
        <v>0</v>
      </c>
      <c r="J18" s="74">
        <f t="shared" si="4"/>
        <v>0</v>
      </c>
      <c r="K18" s="79" t="str">
        <f t="shared" si="5"/>
        <v/>
      </c>
      <c r="M18" s="218"/>
      <c r="N18" s="218"/>
      <c r="O18" s="218"/>
      <c r="P18" s="218"/>
    </row>
    <row r="19" spans="2:16" s="33" customFormat="1" ht="25" customHeight="1">
      <c r="B19" s="43" t="s">
        <v>20</v>
      </c>
      <c r="C19" s="85"/>
      <c r="D19" s="70">
        <f t="shared" si="0"/>
        <v>0</v>
      </c>
      <c r="E19" s="70">
        <f t="shared" si="1"/>
        <v>0</v>
      </c>
      <c r="F19" s="43" t="s">
        <v>20</v>
      </c>
      <c r="G19" s="85"/>
      <c r="H19" s="70">
        <f t="shared" si="2"/>
        <v>0</v>
      </c>
      <c r="I19" s="70">
        <f t="shared" si="3"/>
        <v>0</v>
      </c>
      <c r="J19" s="74">
        <f t="shared" si="4"/>
        <v>0</v>
      </c>
      <c r="K19" s="79" t="str">
        <f t="shared" si="5"/>
        <v/>
      </c>
      <c r="M19" s="8"/>
    </row>
    <row r="20" spans="2:16" s="33" customFormat="1" ht="25" customHeight="1">
      <c r="B20" s="43" t="s">
        <v>21</v>
      </c>
      <c r="C20" s="85"/>
      <c r="D20" s="70">
        <f t="shared" si="0"/>
        <v>0</v>
      </c>
      <c r="E20" s="70">
        <f t="shared" si="1"/>
        <v>0</v>
      </c>
      <c r="F20" s="43" t="s">
        <v>21</v>
      </c>
      <c r="G20" s="85"/>
      <c r="H20" s="70">
        <f t="shared" si="2"/>
        <v>0</v>
      </c>
      <c r="I20" s="70">
        <f t="shared" si="3"/>
        <v>0</v>
      </c>
      <c r="J20" s="74">
        <f t="shared" si="4"/>
        <v>0</v>
      </c>
      <c r="K20" s="79" t="str">
        <f t="shared" si="5"/>
        <v/>
      </c>
      <c r="M20" s="8"/>
    </row>
    <row r="21" spans="2:16" s="33" customFormat="1" ht="25" customHeight="1">
      <c r="B21" s="43" t="s">
        <v>22</v>
      </c>
      <c r="C21" s="85"/>
      <c r="D21" s="70">
        <f t="shared" si="0"/>
        <v>0</v>
      </c>
      <c r="E21" s="70">
        <f t="shared" si="1"/>
        <v>0</v>
      </c>
      <c r="F21" s="43" t="s">
        <v>22</v>
      </c>
      <c r="G21" s="85"/>
      <c r="H21" s="70">
        <f t="shared" si="2"/>
        <v>0</v>
      </c>
      <c r="I21" s="70">
        <f t="shared" si="3"/>
        <v>0</v>
      </c>
      <c r="J21" s="74">
        <f t="shared" si="4"/>
        <v>0</v>
      </c>
      <c r="K21" s="79" t="str">
        <f t="shared" si="5"/>
        <v/>
      </c>
      <c r="M21" s="8"/>
    </row>
    <row r="22" spans="2:16" s="33" customFormat="1" ht="25" customHeight="1">
      <c r="B22" s="43" t="s">
        <v>23</v>
      </c>
      <c r="C22" s="85"/>
      <c r="D22" s="70">
        <f t="shared" si="0"/>
        <v>0</v>
      </c>
      <c r="E22" s="70">
        <f t="shared" si="1"/>
        <v>0</v>
      </c>
      <c r="F22" s="43" t="s">
        <v>23</v>
      </c>
      <c r="G22" s="85"/>
      <c r="H22" s="70">
        <f t="shared" si="2"/>
        <v>0</v>
      </c>
      <c r="I22" s="70">
        <f t="shared" si="3"/>
        <v>0</v>
      </c>
      <c r="J22" s="74">
        <f t="shared" si="4"/>
        <v>0</v>
      </c>
      <c r="K22" s="79" t="str">
        <f t="shared" si="5"/>
        <v/>
      </c>
      <c r="M22" s="8"/>
    </row>
    <row r="23" spans="2:16" s="33" customFormat="1" ht="25" customHeight="1" thickBot="1">
      <c r="B23" s="44" t="s">
        <v>24</v>
      </c>
      <c r="C23" s="85"/>
      <c r="D23" s="70">
        <f t="shared" si="0"/>
        <v>0</v>
      </c>
      <c r="E23" s="70">
        <f t="shared" si="1"/>
        <v>0</v>
      </c>
      <c r="F23" s="44" t="s">
        <v>24</v>
      </c>
      <c r="G23" s="85"/>
      <c r="H23" s="70">
        <f t="shared" si="2"/>
        <v>0</v>
      </c>
      <c r="I23" s="70">
        <f t="shared" si="3"/>
        <v>0</v>
      </c>
      <c r="J23" s="75">
        <f t="shared" si="4"/>
        <v>0</v>
      </c>
      <c r="K23" s="81" t="str">
        <f t="shared" si="5"/>
        <v/>
      </c>
      <c r="M23" s="8"/>
    </row>
    <row r="24" spans="2:16" s="33" customFormat="1" ht="25" customHeight="1" thickBot="1">
      <c r="B24" s="45" t="s">
        <v>12</v>
      </c>
      <c r="C24" s="71">
        <f>SUM(C12:C23)</f>
        <v>0</v>
      </c>
      <c r="D24" s="71">
        <f>SUM(D12:D23)</f>
        <v>0</v>
      </c>
      <c r="E24" s="72">
        <f>SUM(E12:E23)</f>
        <v>0</v>
      </c>
      <c r="F24" s="45" t="s">
        <v>12</v>
      </c>
      <c r="G24" s="71">
        <f>SUM(G12:G23)</f>
        <v>0</v>
      </c>
      <c r="H24" s="71">
        <f>SUM(H12:H23)</f>
        <v>0</v>
      </c>
      <c r="I24" s="76">
        <f>SUM(I12:I23)</f>
        <v>0</v>
      </c>
      <c r="J24" s="77">
        <f t="shared" si="4"/>
        <v>0</v>
      </c>
      <c r="K24" s="80" t="str">
        <f t="shared" si="5"/>
        <v/>
      </c>
      <c r="M24" s="8"/>
    </row>
    <row r="25" spans="2:16" s="33" customFormat="1" ht="25" customHeight="1">
      <c r="B25" s="258" t="s">
        <v>69</v>
      </c>
      <c r="C25" s="258"/>
      <c r="D25" s="258"/>
      <c r="E25" s="258"/>
      <c r="F25" s="258"/>
      <c r="G25" s="258"/>
      <c r="H25" s="258"/>
      <c r="I25" s="258"/>
      <c r="J25" s="258"/>
      <c r="K25" s="258"/>
      <c r="M25" s="8"/>
    </row>
    <row r="26" spans="2:16" s="33" customFormat="1" ht="25" customHeight="1">
      <c r="B26" s="259" t="s">
        <v>71</v>
      </c>
      <c r="C26" s="259"/>
      <c r="D26" s="259"/>
      <c r="E26" s="259"/>
      <c r="F26" s="259"/>
      <c r="G26" s="259"/>
      <c r="H26" s="259"/>
      <c r="I26" s="259"/>
      <c r="J26" s="259"/>
      <c r="K26" s="259"/>
      <c r="M26" s="8"/>
    </row>
    <row r="27" spans="2:16" s="33" customFormat="1" ht="26" customHeight="1">
      <c r="B27" s="255" t="s">
        <v>70</v>
      </c>
      <c r="C27" s="255"/>
      <c r="D27" s="255"/>
      <c r="E27" s="255"/>
      <c r="F27" s="255"/>
      <c r="G27" s="255"/>
      <c r="H27" s="255"/>
      <c r="I27" s="255"/>
      <c r="J27" s="255"/>
      <c r="K27" s="255"/>
      <c r="M27" s="8"/>
    </row>
  </sheetData>
  <sheetProtection formatCells="0" insertColumns="0" insertRows="0" deleteColumns="0" deleteRows="0" selectLockedCells="1"/>
  <mergeCells count="15">
    <mergeCell ref="M12:P13"/>
    <mergeCell ref="M14:P15"/>
    <mergeCell ref="J2:K2"/>
    <mergeCell ref="J1:K1"/>
    <mergeCell ref="K9:K11"/>
    <mergeCell ref="J9:J11"/>
    <mergeCell ref="B3:H3"/>
    <mergeCell ref="B27:K27"/>
    <mergeCell ref="G7:H7"/>
    <mergeCell ref="B25:K25"/>
    <mergeCell ref="B26:K26"/>
    <mergeCell ref="B9:E9"/>
    <mergeCell ref="B10:E10"/>
    <mergeCell ref="F10:I10"/>
    <mergeCell ref="F9:I9"/>
  </mergeCells>
  <phoneticPr fontId="1"/>
  <printOptions horizontalCentered="1"/>
  <pageMargins left="0.59055118110236227" right="0.59055118110236227" top="0.75000000000000011" bottom="0.75000000000000011" header="0.30000000000000004" footer="0.30000000000000004"/>
  <pageSetup paperSize="9" orientation="portrait" r:id="rId1"/>
  <ignoredErrors>
    <ignoredError sqref="B3" unlockedFormula="1"/>
  </ignoredErrors>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D29CD0-B6D2-0A44-A2F3-42E2BB9798CE}">
  <sheetPr>
    <tabColor rgb="FFFF0000"/>
    <pageSetUpPr fitToPage="1"/>
  </sheetPr>
  <dimension ref="B1:AG136"/>
  <sheetViews>
    <sheetView zoomScale="150" zoomScaleNormal="150" zoomScaleSheetLayoutView="130" workbookViewId="0">
      <selection activeCell="O18" sqref="O18"/>
    </sheetView>
  </sheetViews>
  <sheetFormatPr baseColWidth="10" defaultColWidth="8.83203125" defaultRowHeight="18"/>
  <cols>
    <col min="1" max="1" width="2.5" customWidth="1"/>
    <col min="7" max="7" width="10.1640625" bestFit="1" customWidth="1"/>
    <col min="11" max="11" width="10.1640625" bestFit="1" customWidth="1"/>
    <col min="17" max="17" width="9" customWidth="1"/>
    <col min="20" max="20" width="9.33203125" customWidth="1"/>
  </cols>
  <sheetData>
    <row r="1" spans="2:22" s="97" customFormat="1" ht="33" customHeight="1">
      <c r="B1" s="94" t="s">
        <v>154</v>
      </c>
      <c r="C1" s="95"/>
      <c r="D1" s="95"/>
      <c r="E1" s="95"/>
      <c r="F1" s="95"/>
      <c r="G1" s="95"/>
      <c r="H1" s="95"/>
      <c r="I1" s="95"/>
      <c r="J1" s="95"/>
      <c r="K1" s="95"/>
      <c r="L1" s="95"/>
      <c r="M1" s="95"/>
      <c r="N1" s="95"/>
      <c r="O1" s="95"/>
      <c r="P1" s="95"/>
      <c r="Q1" s="95"/>
      <c r="R1" s="95"/>
      <c r="S1" s="95"/>
      <c r="T1" s="95"/>
      <c r="U1" s="95"/>
      <c r="V1" s="96"/>
    </row>
    <row r="2" spans="2:22" s="97" customFormat="1" ht="26.25" customHeight="1">
      <c r="B2" s="209"/>
      <c r="V2" s="185"/>
    </row>
    <row r="3" spans="2:22" s="88" customFormat="1" ht="22" customHeight="1">
      <c r="B3" s="210" t="s">
        <v>202</v>
      </c>
      <c r="V3" s="211"/>
    </row>
    <row r="4" spans="2:22" s="88" customFormat="1" ht="22" customHeight="1">
      <c r="B4" s="210" t="s">
        <v>190</v>
      </c>
      <c r="V4" s="211"/>
    </row>
    <row r="5" spans="2:22" s="88" customFormat="1" ht="22" customHeight="1">
      <c r="B5" s="210" t="s">
        <v>189</v>
      </c>
    </row>
    <row r="6" spans="2:22" s="88" customFormat="1" ht="22" customHeight="1">
      <c r="B6" s="210" t="s">
        <v>145</v>
      </c>
    </row>
    <row r="7" spans="2:22" s="88" customFormat="1" ht="22" customHeight="1">
      <c r="B7" s="210" t="s">
        <v>191</v>
      </c>
    </row>
    <row r="8" spans="2:22" s="88" customFormat="1" ht="22" customHeight="1">
      <c r="B8" s="210" t="s">
        <v>209</v>
      </c>
    </row>
    <row r="9" spans="2:22" s="97" customFormat="1" ht="22" customHeight="1">
      <c r="B9" s="98" t="s">
        <v>200</v>
      </c>
    </row>
    <row r="10" spans="2:22" s="97" customFormat="1" ht="22" customHeight="1">
      <c r="B10" s="98" t="s">
        <v>155</v>
      </c>
    </row>
    <row r="11" spans="2:22" s="97" customFormat="1" ht="20" customHeight="1"/>
    <row r="12" spans="2:22" s="99" customFormat="1" ht="26.25" customHeight="1">
      <c r="B12" s="101" t="s">
        <v>156</v>
      </c>
      <c r="C12" s="102"/>
      <c r="D12" s="102"/>
      <c r="E12" s="102"/>
      <c r="F12" s="102"/>
      <c r="G12" s="102"/>
      <c r="H12" s="102"/>
      <c r="I12" s="102"/>
      <c r="J12" s="102"/>
      <c r="K12" s="102"/>
      <c r="L12" s="102"/>
      <c r="M12" s="102"/>
      <c r="N12" s="102"/>
      <c r="O12" s="102"/>
      <c r="P12" s="103"/>
      <c r="Q12" s="102"/>
      <c r="R12" s="102"/>
      <c r="S12" s="102"/>
      <c r="T12" s="104"/>
      <c r="U12" s="102"/>
      <c r="V12" s="105"/>
    </row>
    <row r="13" spans="2:22" s="97" customFormat="1" ht="20" customHeight="1"/>
    <row r="14" spans="2:22" s="97" customFormat="1" ht="20" customHeight="1" thickBot="1">
      <c r="D14" s="97" t="s">
        <v>199</v>
      </c>
    </row>
    <row r="15" spans="2:22" s="97" customFormat="1" ht="27" customHeight="1" thickTop="1" thickBot="1">
      <c r="D15" s="334" t="s">
        <v>149</v>
      </c>
      <c r="E15" s="335"/>
      <c r="F15" s="335"/>
      <c r="G15" s="336"/>
      <c r="H15" s="337" t="s">
        <v>150</v>
      </c>
      <c r="I15" s="335"/>
      <c r="J15" s="335"/>
      <c r="K15" s="336"/>
    </row>
    <row r="16" spans="2:22" s="97" customFormat="1" ht="37" customHeight="1" thickTop="1">
      <c r="D16" s="311" t="s">
        <v>152</v>
      </c>
      <c r="E16" s="312"/>
      <c r="F16" s="312"/>
      <c r="G16" s="212" t="s">
        <v>153</v>
      </c>
      <c r="H16" s="331" t="s">
        <v>151</v>
      </c>
      <c r="I16" s="332"/>
      <c r="J16" s="333"/>
      <c r="K16" s="212" t="s">
        <v>153</v>
      </c>
      <c r="M16" s="323" t="s">
        <v>164</v>
      </c>
      <c r="N16" s="324"/>
      <c r="O16" s="324"/>
      <c r="P16" s="324"/>
      <c r="Q16" s="324"/>
      <c r="R16" s="324"/>
      <c r="S16" s="324"/>
    </row>
    <row r="17" spans="2:22" s="97" customFormat="1" ht="40" customHeight="1">
      <c r="D17" s="309" t="s">
        <v>147</v>
      </c>
      <c r="E17" s="310"/>
      <c r="F17" s="310"/>
      <c r="G17" s="213">
        <f>U61/1000</f>
        <v>0</v>
      </c>
      <c r="H17" s="338" t="s">
        <v>148</v>
      </c>
      <c r="I17" s="339"/>
      <c r="J17" s="340"/>
      <c r="K17" s="214" t="s">
        <v>148</v>
      </c>
    </row>
    <row r="18" spans="2:22" s="97" customFormat="1" ht="50" customHeight="1">
      <c r="D18" s="309" t="s">
        <v>210</v>
      </c>
      <c r="E18" s="310"/>
      <c r="F18" s="310"/>
      <c r="G18" s="213">
        <f>U98/1000</f>
        <v>0</v>
      </c>
      <c r="H18" s="309" t="s">
        <v>211</v>
      </c>
      <c r="I18" s="310"/>
      <c r="J18" s="310"/>
      <c r="K18" s="213">
        <f>U136/1000</f>
        <v>0</v>
      </c>
    </row>
    <row r="19" spans="2:22" s="97" customFormat="1" ht="36" customHeight="1">
      <c r="D19" s="315" t="s">
        <v>160</v>
      </c>
      <c r="E19" s="316"/>
      <c r="F19" s="316"/>
      <c r="G19" s="213">
        <f>G17-G18</f>
        <v>0</v>
      </c>
      <c r="H19" s="325" t="s">
        <v>161</v>
      </c>
      <c r="I19" s="326"/>
      <c r="J19" s="327"/>
      <c r="K19" s="215">
        <f>G17-K18</f>
        <v>0</v>
      </c>
      <c r="L19" s="203"/>
    </row>
    <row r="20" spans="2:22" s="97" customFormat="1" ht="28" customHeight="1" thickBot="1">
      <c r="D20" s="313" t="s">
        <v>162</v>
      </c>
      <c r="E20" s="314"/>
      <c r="F20" s="314"/>
      <c r="G20" s="216" t="e">
        <f>G19/G17</f>
        <v>#DIV/0!</v>
      </c>
      <c r="H20" s="328" t="s">
        <v>163</v>
      </c>
      <c r="I20" s="329"/>
      <c r="J20" s="330"/>
      <c r="K20" s="216" t="e">
        <f>K19/G17</f>
        <v>#DIV/0!</v>
      </c>
    </row>
    <row r="21" spans="2:22" s="97" customFormat="1" ht="20" customHeight="1" thickTop="1"/>
    <row r="22" spans="2:22" s="97" customFormat="1" ht="20" customHeight="1"/>
    <row r="23" spans="2:22" s="99" customFormat="1" ht="20" customHeight="1">
      <c r="B23" s="99" t="s">
        <v>158</v>
      </c>
      <c r="T23" s="100"/>
    </row>
    <row r="24" spans="2:22" s="99" customFormat="1" ht="26.25" customHeight="1">
      <c r="B24" s="101" t="s">
        <v>159</v>
      </c>
      <c r="C24" s="102"/>
      <c r="D24" s="102"/>
      <c r="E24" s="102"/>
      <c r="F24" s="102"/>
      <c r="G24" s="102"/>
      <c r="H24" s="102"/>
      <c r="I24" s="102"/>
      <c r="J24" s="102"/>
      <c r="K24" s="102"/>
      <c r="L24" s="102"/>
      <c r="M24" s="102"/>
      <c r="N24" s="102"/>
      <c r="O24" s="102"/>
      <c r="P24" s="103" t="s">
        <v>184</v>
      </c>
      <c r="Q24" s="102"/>
      <c r="R24" s="102"/>
      <c r="S24" s="102"/>
      <c r="T24" s="104"/>
      <c r="U24" s="102"/>
      <c r="V24" s="105"/>
    </row>
    <row r="25" spans="2:22" s="99" customFormat="1" ht="15" customHeight="1" thickBot="1">
      <c r="T25" s="100"/>
      <c r="V25" s="106"/>
    </row>
    <row r="26" spans="2:22" s="99" customFormat="1" ht="15" customHeight="1" thickBot="1">
      <c r="B26" s="107" t="s">
        <v>172</v>
      </c>
      <c r="K26" s="280" t="s">
        <v>82</v>
      </c>
      <c r="L26" s="281"/>
      <c r="M26" s="281"/>
      <c r="N26" s="281"/>
      <c r="O26" s="281"/>
      <c r="P26" s="281"/>
      <c r="Q26" s="281"/>
      <c r="R26" s="281"/>
      <c r="S26" s="282"/>
      <c r="T26" s="100"/>
    </row>
    <row r="27" spans="2:22" s="99" customFormat="1" ht="15" customHeight="1" thickBot="1">
      <c r="B27" s="107" t="s">
        <v>83</v>
      </c>
      <c r="C27" s="107"/>
      <c r="K27" s="283" t="s">
        <v>84</v>
      </c>
      <c r="L27" s="284"/>
      <c r="M27" s="284"/>
      <c r="N27" s="284"/>
      <c r="O27" s="284"/>
      <c r="P27" s="284"/>
      <c r="Q27" s="284"/>
      <c r="R27" s="284"/>
      <c r="S27" s="285"/>
      <c r="T27" s="100"/>
    </row>
    <row r="28" spans="2:22" s="99" customFormat="1" ht="15" customHeight="1">
      <c r="B28" s="108"/>
      <c r="C28" s="108"/>
      <c r="D28" s="108"/>
      <c r="E28" s="108"/>
      <c r="F28" s="108"/>
      <c r="G28" s="108"/>
      <c r="H28" s="108"/>
      <c r="I28" s="108"/>
      <c r="K28" s="286" t="s">
        <v>85</v>
      </c>
      <c r="L28" s="287"/>
      <c r="M28" s="287"/>
      <c r="N28" s="287"/>
      <c r="O28" s="288"/>
      <c r="P28" s="289" t="s">
        <v>86</v>
      </c>
      <c r="Q28" s="287"/>
      <c r="R28" s="287"/>
      <c r="S28" s="290"/>
      <c r="T28" s="100"/>
    </row>
    <row r="29" spans="2:22" s="99" customFormat="1" ht="15" customHeight="1" thickBot="1">
      <c r="K29" s="291">
        <f>IF(COUNTIF(K27,"LPガス*"),0.458,IF(COUNTIF(K27,"プロパン*"),0.502,IF(COUNTIF(K27,"ブタン*"),0.355)))</f>
        <v>0.45800000000000002</v>
      </c>
      <c r="L29" s="292"/>
      <c r="M29" s="292"/>
      <c r="N29" s="292"/>
      <c r="O29" s="293"/>
      <c r="P29" s="294">
        <f>IF(COUNTIF(K27,"LPガス*"),50.8,IF(COUNTIF(K27,"プロパン*"),51.24,IF(COUNTIF(K27,"ブタン*"),49.7)))</f>
        <v>50.8</v>
      </c>
      <c r="Q29" s="292"/>
      <c r="R29" s="292"/>
      <c r="S29" s="295"/>
      <c r="T29" s="100"/>
    </row>
    <row r="30" spans="2:22" s="99" customFormat="1" ht="7.5" customHeight="1">
      <c r="T30" s="100"/>
    </row>
    <row r="31" spans="2:22" s="99" customFormat="1" ht="12.75" customHeight="1" thickBot="1">
      <c r="B31" s="107"/>
      <c r="T31" s="109" t="s">
        <v>87</v>
      </c>
      <c r="U31" s="110" t="s">
        <v>88</v>
      </c>
      <c r="V31" s="110" t="s">
        <v>89</v>
      </c>
    </row>
    <row r="32" spans="2:22" s="99" customFormat="1" ht="16.5" customHeight="1">
      <c r="B32" s="296" t="s">
        <v>90</v>
      </c>
      <c r="C32" s="297"/>
      <c r="D32" s="298"/>
      <c r="E32" s="302" t="s">
        <v>91</v>
      </c>
      <c r="F32" s="303"/>
      <c r="G32" s="303"/>
      <c r="H32" s="303"/>
      <c r="I32" s="303"/>
      <c r="J32" s="303"/>
      <c r="K32" s="303"/>
      <c r="L32" s="303"/>
      <c r="M32" s="303"/>
      <c r="N32" s="303"/>
      <c r="O32" s="303"/>
      <c r="P32" s="303"/>
      <c r="Q32" s="303"/>
      <c r="R32" s="303"/>
      <c r="S32" s="303"/>
      <c r="T32" s="303"/>
      <c r="U32" s="303"/>
      <c r="V32" s="304"/>
    </row>
    <row r="33" spans="2:28" s="99" customFormat="1" ht="31" thickBot="1">
      <c r="B33" s="299"/>
      <c r="C33" s="300"/>
      <c r="D33" s="301"/>
      <c r="E33" s="112" t="s">
        <v>13</v>
      </c>
      <c r="F33" s="112" t="s">
        <v>14</v>
      </c>
      <c r="G33" s="112" t="s">
        <v>15</v>
      </c>
      <c r="H33" s="112" t="s">
        <v>16</v>
      </c>
      <c r="I33" s="112" t="s">
        <v>17</v>
      </c>
      <c r="J33" s="112" t="s">
        <v>18</v>
      </c>
      <c r="K33" s="112" t="s">
        <v>19</v>
      </c>
      <c r="L33" s="112" t="s">
        <v>20</v>
      </c>
      <c r="M33" s="112" t="s">
        <v>21</v>
      </c>
      <c r="N33" s="112" t="s">
        <v>22</v>
      </c>
      <c r="O33" s="112" t="s">
        <v>23</v>
      </c>
      <c r="P33" s="112" t="s">
        <v>24</v>
      </c>
      <c r="Q33" s="112" t="s">
        <v>92</v>
      </c>
      <c r="R33" s="305" t="s">
        <v>93</v>
      </c>
      <c r="S33" s="306"/>
      <c r="T33" s="113" t="s">
        <v>94</v>
      </c>
      <c r="U33" s="114" t="s">
        <v>95</v>
      </c>
      <c r="V33" s="115" t="s">
        <v>96</v>
      </c>
    </row>
    <row r="34" spans="2:28" s="99" customFormat="1" ht="20" customHeight="1">
      <c r="B34" s="204" t="s">
        <v>97</v>
      </c>
      <c r="C34" s="116" t="s">
        <v>98</v>
      </c>
      <c r="D34" s="117" t="s">
        <v>99</v>
      </c>
      <c r="E34" s="118"/>
      <c r="F34" s="118"/>
      <c r="G34" s="118"/>
      <c r="H34" s="118"/>
      <c r="I34" s="118"/>
      <c r="J34" s="118"/>
      <c r="K34" s="118"/>
      <c r="L34" s="118"/>
      <c r="M34" s="118"/>
      <c r="N34" s="118"/>
      <c r="O34" s="118"/>
      <c r="P34" s="118"/>
      <c r="Q34" s="119">
        <f>SUM(E34:P34)</f>
        <v>0</v>
      </c>
      <c r="R34" s="120">
        <v>9.9700000000000006</v>
      </c>
      <c r="S34" s="121" t="s">
        <v>100</v>
      </c>
      <c r="T34" s="122">
        <f>R34*Q34</f>
        <v>0</v>
      </c>
      <c r="U34" s="123">
        <f>Q34*V34</f>
        <v>0</v>
      </c>
      <c r="V34" s="124">
        <v>0.57899999999999996</v>
      </c>
    </row>
    <row r="35" spans="2:28" s="99" customFormat="1" ht="20" customHeight="1" thickBot="1">
      <c r="B35" s="205" t="s">
        <v>101</v>
      </c>
      <c r="C35" s="126" t="s">
        <v>102</v>
      </c>
      <c r="D35" s="112" t="s">
        <v>99</v>
      </c>
      <c r="E35" s="127"/>
      <c r="F35" s="127" t="s">
        <v>103</v>
      </c>
      <c r="G35" s="127" t="s">
        <v>103</v>
      </c>
      <c r="H35" s="127" t="s">
        <v>103</v>
      </c>
      <c r="I35" s="127" t="s">
        <v>103</v>
      </c>
      <c r="J35" s="127" t="s">
        <v>103</v>
      </c>
      <c r="K35" s="127" t="s">
        <v>103</v>
      </c>
      <c r="L35" s="127" t="s">
        <v>103</v>
      </c>
      <c r="M35" s="127" t="s">
        <v>103</v>
      </c>
      <c r="N35" s="127" t="s">
        <v>103</v>
      </c>
      <c r="O35" s="127" t="s">
        <v>103</v>
      </c>
      <c r="P35" s="127" t="s">
        <v>103</v>
      </c>
      <c r="Q35" s="127" t="s">
        <v>103</v>
      </c>
      <c r="R35" s="128" t="s">
        <v>103</v>
      </c>
      <c r="S35" s="129" t="s">
        <v>103</v>
      </c>
      <c r="T35" s="130">
        <f>T34</f>
        <v>0</v>
      </c>
      <c r="U35" s="131">
        <f>U34</f>
        <v>0</v>
      </c>
      <c r="V35" s="132"/>
    </row>
    <row r="36" spans="2:28" s="99" customFormat="1" ht="15" customHeight="1">
      <c r="B36" s="278" t="s">
        <v>104</v>
      </c>
      <c r="C36" s="116" t="s">
        <v>98</v>
      </c>
      <c r="D36" s="117" t="s">
        <v>99</v>
      </c>
      <c r="E36" s="133"/>
      <c r="F36" s="133"/>
      <c r="G36" s="133"/>
      <c r="H36" s="133"/>
      <c r="I36" s="133"/>
      <c r="J36" s="133"/>
      <c r="K36" s="133"/>
      <c r="L36" s="133"/>
      <c r="M36" s="133"/>
      <c r="N36" s="133"/>
      <c r="O36" s="133"/>
      <c r="P36" s="133"/>
      <c r="Q36" s="134">
        <f t="shared" ref="Q36:Q42" si="0">SUM(E36:P36)</f>
        <v>0</v>
      </c>
      <c r="R36" s="135">
        <v>9.9699999999999989</v>
      </c>
      <c r="S36" s="121" t="s">
        <v>100</v>
      </c>
      <c r="T36" s="122">
        <f t="shared" ref="T36:T42" si="1">R36*Q36</f>
        <v>0</v>
      </c>
      <c r="U36" s="123">
        <f>Q36*V36</f>
        <v>0</v>
      </c>
      <c r="V36" s="124">
        <v>0.57899999999999996</v>
      </c>
      <c r="X36" s="277" t="s">
        <v>105</v>
      </c>
      <c r="Y36" s="277"/>
      <c r="Z36" s="277"/>
      <c r="AA36" s="277"/>
      <c r="AB36" s="277"/>
    </row>
    <row r="37" spans="2:28" s="99" customFormat="1" ht="15" customHeight="1">
      <c r="B37" s="279"/>
      <c r="C37" s="136" t="s">
        <v>106</v>
      </c>
      <c r="D37" s="137" t="s">
        <v>107</v>
      </c>
      <c r="E37" s="138"/>
      <c r="F37" s="138"/>
      <c r="G37" s="138"/>
      <c r="H37" s="138"/>
      <c r="I37" s="138"/>
      <c r="J37" s="138"/>
      <c r="K37" s="138"/>
      <c r="L37" s="138"/>
      <c r="M37" s="138"/>
      <c r="N37" s="138"/>
      <c r="O37" s="138"/>
      <c r="P37" s="138"/>
      <c r="Q37" s="139">
        <f>SUM(E37:P37)</f>
        <v>0</v>
      </c>
      <c r="R37" s="140">
        <v>45</v>
      </c>
      <c r="S37" s="141" t="s">
        <v>108</v>
      </c>
      <c r="T37" s="142">
        <f t="shared" si="1"/>
        <v>0</v>
      </c>
      <c r="U37" s="143">
        <f t="shared" ref="U37:U42" si="2">T37*V37*(44/12)</f>
        <v>0</v>
      </c>
      <c r="V37" s="144">
        <v>1.3599999999999999E-2</v>
      </c>
      <c r="X37" s="141" t="s">
        <v>109</v>
      </c>
      <c r="Y37" s="111" t="s">
        <v>110</v>
      </c>
      <c r="Z37" s="125">
        <f>Q37*0.9669</f>
        <v>0</v>
      </c>
      <c r="AA37" s="111" t="s">
        <v>111</v>
      </c>
      <c r="AB37" s="145">
        <f>Z37*2.23</f>
        <v>0</v>
      </c>
    </row>
    <row r="38" spans="2:28" s="99" customFormat="1" ht="15" customHeight="1">
      <c r="B38" s="279"/>
      <c r="C38" s="136" t="s">
        <v>112</v>
      </c>
      <c r="D38" s="137" t="s">
        <v>113</v>
      </c>
      <c r="E38" s="146"/>
      <c r="F38" s="146"/>
      <c r="G38" s="146"/>
      <c r="H38" s="146"/>
      <c r="I38" s="146"/>
      <c r="J38" s="146"/>
      <c r="K38" s="146"/>
      <c r="L38" s="146"/>
      <c r="M38" s="146"/>
      <c r="N38" s="146"/>
      <c r="O38" s="146"/>
      <c r="P38" s="146"/>
      <c r="Q38" s="147">
        <f>SUM(E38:P38)</f>
        <v>0</v>
      </c>
      <c r="R38" s="148">
        <f>$P$29</f>
        <v>50.8</v>
      </c>
      <c r="S38" s="141" t="s">
        <v>114</v>
      </c>
      <c r="T38" s="142">
        <f>Q38/$K$29*R38</f>
        <v>0</v>
      </c>
      <c r="U38" s="143">
        <f t="shared" si="2"/>
        <v>0</v>
      </c>
      <c r="V38" s="149">
        <v>1.61E-2</v>
      </c>
      <c r="X38" s="111" t="s">
        <v>115</v>
      </c>
      <c r="Y38" s="111" t="s">
        <v>116</v>
      </c>
      <c r="Z38" s="150">
        <f>Q38</f>
        <v>0</v>
      </c>
      <c r="AA38" s="111" t="s">
        <v>117</v>
      </c>
      <c r="AB38" s="145">
        <f>Z38*6.55</f>
        <v>0</v>
      </c>
    </row>
    <row r="39" spans="2:28" s="99" customFormat="1" ht="15" customHeight="1">
      <c r="B39" s="279"/>
      <c r="C39" s="136" t="s">
        <v>118</v>
      </c>
      <c r="D39" s="137" t="s">
        <v>119</v>
      </c>
      <c r="E39" s="146"/>
      <c r="F39" s="146"/>
      <c r="G39" s="146"/>
      <c r="H39" s="146"/>
      <c r="I39" s="146"/>
      <c r="J39" s="146"/>
      <c r="K39" s="146"/>
      <c r="L39" s="146"/>
      <c r="M39" s="146"/>
      <c r="N39" s="146"/>
      <c r="O39" s="146"/>
      <c r="P39" s="146"/>
      <c r="Q39" s="147">
        <f>SUM(E39:P39)</f>
        <v>0</v>
      </c>
      <c r="R39" s="148">
        <v>39.1</v>
      </c>
      <c r="S39" s="141" t="s">
        <v>120</v>
      </c>
      <c r="T39" s="142">
        <f t="shared" si="1"/>
        <v>0</v>
      </c>
      <c r="U39" s="143">
        <f t="shared" si="2"/>
        <v>0</v>
      </c>
      <c r="V39" s="144">
        <v>1.89E-2</v>
      </c>
    </row>
    <row r="40" spans="2:28" s="99" customFormat="1" ht="15" customHeight="1">
      <c r="B40" s="279"/>
      <c r="C40" s="136" t="s">
        <v>121</v>
      </c>
      <c r="D40" s="137" t="s">
        <v>119</v>
      </c>
      <c r="E40" s="146"/>
      <c r="F40" s="146"/>
      <c r="G40" s="146"/>
      <c r="H40" s="146"/>
      <c r="I40" s="146"/>
      <c r="J40" s="146"/>
      <c r="K40" s="146"/>
      <c r="L40" s="146"/>
      <c r="M40" s="146"/>
      <c r="N40" s="146"/>
      <c r="O40" s="146"/>
      <c r="P40" s="146"/>
      <c r="Q40" s="147">
        <f t="shared" si="0"/>
        <v>0</v>
      </c>
      <c r="R40" s="148">
        <v>36.700000000000003</v>
      </c>
      <c r="S40" s="141" t="s">
        <v>120</v>
      </c>
      <c r="T40" s="142">
        <f t="shared" si="1"/>
        <v>0</v>
      </c>
      <c r="U40" s="143">
        <f t="shared" si="2"/>
        <v>0</v>
      </c>
      <c r="V40" s="144">
        <v>1.8499999999999999E-2</v>
      </c>
      <c r="Z40" s="151"/>
      <c r="AA40" s="151"/>
    </row>
    <row r="41" spans="2:28" s="99" customFormat="1" ht="15" customHeight="1">
      <c r="B41" s="279"/>
      <c r="C41" s="136" t="s">
        <v>122</v>
      </c>
      <c r="D41" s="137" t="s">
        <v>119</v>
      </c>
      <c r="E41" s="146"/>
      <c r="F41" s="146"/>
      <c r="G41" s="146"/>
      <c r="H41" s="146"/>
      <c r="I41" s="146"/>
      <c r="J41" s="146"/>
      <c r="K41" s="146"/>
      <c r="L41" s="146"/>
      <c r="M41" s="146"/>
      <c r="N41" s="146"/>
      <c r="O41" s="146"/>
      <c r="P41" s="146"/>
      <c r="Q41" s="147">
        <f t="shared" si="0"/>
        <v>0</v>
      </c>
      <c r="R41" s="148">
        <v>37.699999999999996</v>
      </c>
      <c r="S41" s="141" t="s">
        <v>120</v>
      </c>
      <c r="T41" s="142">
        <f t="shared" si="1"/>
        <v>0</v>
      </c>
      <c r="U41" s="143">
        <f t="shared" si="2"/>
        <v>0</v>
      </c>
      <c r="V41" s="144">
        <v>1.8700000000000001E-2</v>
      </c>
    </row>
    <row r="42" spans="2:28" s="99" customFormat="1" ht="15" customHeight="1">
      <c r="B42" s="279"/>
      <c r="C42" s="152" t="s">
        <v>123</v>
      </c>
      <c r="D42" s="153"/>
      <c r="E42" s="146"/>
      <c r="F42" s="146"/>
      <c r="G42" s="146"/>
      <c r="H42" s="146"/>
      <c r="I42" s="146"/>
      <c r="J42" s="146"/>
      <c r="K42" s="146"/>
      <c r="L42" s="146"/>
      <c r="M42" s="146"/>
      <c r="N42" s="146"/>
      <c r="O42" s="146"/>
      <c r="P42" s="146"/>
      <c r="Q42" s="147">
        <f t="shared" si="0"/>
        <v>0</v>
      </c>
      <c r="R42" s="140">
        <v>40</v>
      </c>
      <c r="S42" s="154"/>
      <c r="T42" s="142">
        <f t="shared" si="1"/>
        <v>0</v>
      </c>
      <c r="U42" s="155">
        <f t="shared" si="2"/>
        <v>0</v>
      </c>
      <c r="V42" s="156">
        <v>0.01</v>
      </c>
    </row>
    <row r="43" spans="2:28" s="99" customFormat="1" ht="15" customHeight="1" thickBot="1">
      <c r="B43" s="205" t="s">
        <v>124</v>
      </c>
      <c r="C43" s="126"/>
      <c r="D43" s="112"/>
      <c r="E43" s="127"/>
      <c r="F43" s="127" t="s">
        <v>103</v>
      </c>
      <c r="G43" s="127" t="s">
        <v>103</v>
      </c>
      <c r="H43" s="127" t="s">
        <v>103</v>
      </c>
      <c r="I43" s="127" t="s">
        <v>103</v>
      </c>
      <c r="J43" s="127" t="s">
        <v>103</v>
      </c>
      <c r="K43" s="127" t="s">
        <v>103</v>
      </c>
      <c r="L43" s="127" t="s">
        <v>103</v>
      </c>
      <c r="M43" s="127" t="s">
        <v>103</v>
      </c>
      <c r="N43" s="127" t="s">
        <v>103</v>
      </c>
      <c r="O43" s="127" t="s">
        <v>103</v>
      </c>
      <c r="P43" s="127" t="s">
        <v>103</v>
      </c>
      <c r="Q43" s="127" t="s">
        <v>103</v>
      </c>
      <c r="R43" s="128" t="s">
        <v>125</v>
      </c>
      <c r="S43" s="129" t="s">
        <v>125</v>
      </c>
      <c r="T43" s="130">
        <f>SUM(T36:T42)</f>
        <v>0</v>
      </c>
      <c r="U43" s="131">
        <f>SUM(U36:U42)</f>
        <v>0</v>
      </c>
      <c r="V43" s="157" t="s">
        <v>125</v>
      </c>
    </row>
    <row r="44" spans="2:28" s="99" customFormat="1" ht="15" customHeight="1">
      <c r="B44" s="278" t="s">
        <v>126</v>
      </c>
      <c r="C44" s="116" t="s">
        <v>98</v>
      </c>
      <c r="D44" s="117" t="s">
        <v>99</v>
      </c>
      <c r="E44" s="158"/>
      <c r="F44" s="158"/>
      <c r="G44" s="158"/>
      <c r="H44" s="158"/>
      <c r="I44" s="158"/>
      <c r="J44" s="158"/>
      <c r="K44" s="158"/>
      <c r="L44" s="158"/>
      <c r="M44" s="158"/>
      <c r="N44" s="158"/>
      <c r="O44" s="158"/>
      <c r="P44" s="158"/>
      <c r="Q44" s="159">
        <f t="shared" ref="Q44:Q50" si="3">SUM(E44:P44)</f>
        <v>0</v>
      </c>
      <c r="R44" s="135">
        <v>9.9699999999999989</v>
      </c>
      <c r="S44" s="121" t="s">
        <v>100</v>
      </c>
      <c r="T44" s="122">
        <f t="shared" ref="T44:T50" si="4">R44*Q44</f>
        <v>0</v>
      </c>
      <c r="U44" s="123">
        <f>Q44*V44</f>
        <v>0</v>
      </c>
      <c r="V44" s="124">
        <v>0.57899999999999996</v>
      </c>
    </row>
    <row r="45" spans="2:28" s="99" customFormat="1" ht="15" customHeight="1">
      <c r="B45" s="279"/>
      <c r="C45" s="136" t="s">
        <v>106</v>
      </c>
      <c r="D45" s="137" t="s">
        <v>113</v>
      </c>
      <c r="E45" s="160"/>
      <c r="F45" s="160"/>
      <c r="G45" s="160"/>
      <c r="H45" s="160"/>
      <c r="I45" s="160"/>
      <c r="J45" s="160"/>
      <c r="K45" s="160"/>
      <c r="L45" s="160"/>
      <c r="M45" s="160"/>
      <c r="N45" s="160"/>
      <c r="O45" s="160"/>
      <c r="P45" s="160"/>
      <c r="Q45" s="161">
        <f t="shared" si="3"/>
        <v>0</v>
      </c>
      <c r="R45" s="140">
        <v>45</v>
      </c>
      <c r="S45" s="141" t="s">
        <v>108</v>
      </c>
      <c r="T45" s="142">
        <f t="shared" si="4"/>
        <v>0</v>
      </c>
      <c r="U45" s="143">
        <f t="shared" ref="U45:U50" si="5">T45*V45*(44/12)</f>
        <v>0</v>
      </c>
      <c r="V45" s="144">
        <v>1.3599999999999999E-2</v>
      </c>
    </row>
    <row r="46" spans="2:28" s="99" customFormat="1" ht="15" customHeight="1">
      <c r="B46" s="279"/>
      <c r="C46" s="136" t="s">
        <v>112</v>
      </c>
      <c r="D46" s="137" t="s">
        <v>113</v>
      </c>
      <c r="E46" s="162"/>
      <c r="F46" s="162"/>
      <c r="G46" s="162"/>
      <c r="H46" s="162"/>
      <c r="I46" s="162"/>
      <c r="J46" s="162"/>
      <c r="K46" s="162"/>
      <c r="L46" s="162"/>
      <c r="M46" s="162"/>
      <c r="N46" s="162"/>
      <c r="O46" s="162"/>
      <c r="P46" s="162"/>
      <c r="Q46" s="163">
        <f t="shared" si="3"/>
        <v>0</v>
      </c>
      <c r="R46" s="148">
        <f>$P$29</f>
        <v>50.8</v>
      </c>
      <c r="S46" s="141" t="s">
        <v>114</v>
      </c>
      <c r="T46" s="142">
        <f>Q46/$K$29*R46</f>
        <v>0</v>
      </c>
      <c r="U46" s="143">
        <f t="shared" si="5"/>
        <v>0</v>
      </c>
      <c r="V46" s="149">
        <v>1.61E-2</v>
      </c>
    </row>
    <row r="47" spans="2:28" s="99" customFormat="1" ht="15" customHeight="1">
      <c r="B47" s="279"/>
      <c r="C47" s="136" t="s">
        <v>118</v>
      </c>
      <c r="D47" s="137" t="s">
        <v>119</v>
      </c>
      <c r="E47" s="164"/>
      <c r="F47" s="164"/>
      <c r="G47" s="164"/>
      <c r="H47" s="164"/>
      <c r="I47" s="164"/>
      <c r="J47" s="164"/>
      <c r="K47" s="164"/>
      <c r="L47" s="164"/>
      <c r="M47" s="164"/>
      <c r="N47" s="164"/>
      <c r="O47" s="164"/>
      <c r="P47" s="162"/>
      <c r="Q47" s="163">
        <f t="shared" si="3"/>
        <v>0</v>
      </c>
      <c r="R47" s="148">
        <v>39.1</v>
      </c>
      <c r="S47" s="141" t="s">
        <v>120</v>
      </c>
      <c r="T47" s="142">
        <f t="shared" si="4"/>
        <v>0</v>
      </c>
      <c r="U47" s="143">
        <f t="shared" si="5"/>
        <v>0</v>
      </c>
      <c r="V47" s="144">
        <v>1.89E-2</v>
      </c>
    </row>
    <row r="48" spans="2:28" s="99" customFormat="1" ht="15" customHeight="1">
      <c r="B48" s="279"/>
      <c r="C48" s="136" t="s">
        <v>121</v>
      </c>
      <c r="D48" s="137" t="s">
        <v>119</v>
      </c>
      <c r="E48" s="164"/>
      <c r="F48" s="164"/>
      <c r="G48" s="164"/>
      <c r="H48" s="164"/>
      <c r="I48" s="164"/>
      <c r="J48" s="164"/>
      <c r="K48" s="164"/>
      <c r="L48" s="164"/>
      <c r="M48" s="164"/>
      <c r="N48" s="164"/>
      <c r="O48" s="164"/>
      <c r="P48" s="162"/>
      <c r="Q48" s="163">
        <f t="shared" si="3"/>
        <v>0</v>
      </c>
      <c r="R48" s="148">
        <v>36.700000000000003</v>
      </c>
      <c r="S48" s="141" t="s">
        <v>120</v>
      </c>
      <c r="T48" s="142">
        <f t="shared" si="4"/>
        <v>0</v>
      </c>
      <c r="U48" s="143">
        <f t="shared" si="5"/>
        <v>0</v>
      </c>
      <c r="V48" s="144">
        <v>1.8499999999999999E-2</v>
      </c>
    </row>
    <row r="49" spans="2:22" s="99" customFormat="1" ht="15" customHeight="1">
      <c r="B49" s="279"/>
      <c r="C49" s="136" t="s">
        <v>122</v>
      </c>
      <c r="D49" s="137" t="s">
        <v>119</v>
      </c>
      <c r="E49" s="164"/>
      <c r="F49" s="164"/>
      <c r="G49" s="164"/>
      <c r="H49" s="164"/>
      <c r="I49" s="164"/>
      <c r="J49" s="164"/>
      <c r="K49" s="164"/>
      <c r="L49" s="164"/>
      <c r="M49" s="164"/>
      <c r="N49" s="164"/>
      <c r="O49" s="164"/>
      <c r="P49" s="162"/>
      <c r="Q49" s="163">
        <f t="shared" si="3"/>
        <v>0</v>
      </c>
      <c r="R49" s="148">
        <v>37.699999999999996</v>
      </c>
      <c r="S49" s="141" t="s">
        <v>120</v>
      </c>
      <c r="T49" s="142">
        <f t="shared" si="4"/>
        <v>0</v>
      </c>
      <c r="U49" s="143">
        <f t="shared" si="5"/>
        <v>0</v>
      </c>
      <c r="V49" s="144">
        <v>1.8700000000000001E-2</v>
      </c>
    </row>
    <row r="50" spans="2:22" s="99" customFormat="1" ht="15" customHeight="1">
      <c r="B50" s="279"/>
      <c r="C50" s="152" t="s">
        <v>123</v>
      </c>
      <c r="D50" s="153"/>
      <c r="E50" s="164"/>
      <c r="F50" s="164"/>
      <c r="G50" s="164"/>
      <c r="H50" s="164"/>
      <c r="I50" s="164"/>
      <c r="J50" s="164"/>
      <c r="K50" s="164"/>
      <c r="L50" s="164"/>
      <c r="M50" s="164"/>
      <c r="N50" s="164"/>
      <c r="O50" s="164"/>
      <c r="P50" s="162"/>
      <c r="Q50" s="163">
        <f t="shared" si="3"/>
        <v>0</v>
      </c>
      <c r="R50" s="140"/>
      <c r="S50" s="154"/>
      <c r="T50" s="142">
        <f t="shared" si="4"/>
        <v>0</v>
      </c>
      <c r="U50" s="155">
        <f t="shared" si="5"/>
        <v>0</v>
      </c>
      <c r="V50" s="156"/>
    </row>
    <row r="51" spans="2:22" s="99" customFormat="1" ht="15" customHeight="1" thickBot="1">
      <c r="B51" s="205" t="s">
        <v>127</v>
      </c>
      <c r="C51" s="126"/>
      <c r="D51" s="112"/>
      <c r="E51" s="127"/>
      <c r="F51" s="127" t="s">
        <v>103</v>
      </c>
      <c r="G51" s="127" t="s">
        <v>103</v>
      </c>
      <c r="H51" s="127" t="s">
        <v>103</v>
      </c>
      <c r="I51" s="127" t="s">
        <v>103</v>
      </c>
      <c r="J51" s="127" t="s">
        <v>103</v>
      </c>
      <c r="K51" s="127" t="s">
        <v>103</v>
      </c>
      <c r="L51" s="127" t="s">
        <v>103</v>
      </c>
      <c r="M51" s="127" t="s">
        <v>103</v>
      </c>
      <c r="N51" s="127" t="s">
        <v>103</v>
      </c>
      <c r="O51" s="127" t="s">
        <v>103</v>
      </c>
      <c r="P51" s="127" t="s">
        <v>103</v>
      </c>
      <c r="Q51" s="127" t="s">
        <v>103</v>
      </c>
      <c r="R51" s="128" t="s">
        <v>125</v>
      </c>
      <c r="S51" s="129" t="s">
        <v>125</v>
      </c>
      <c r="T51" s="130">
        <f>SUM(T44:T50)</f>
        <v>0</v>
      </c>
      <c r="U51" s="131">
        <f>SUM(U44:U50)</f>
        <v>0</v>
      </c>
      <c r="V51" s="157" t="s">
        <v>125</v>
      </c>
    </row>
    <row r="52" spans="2:22" s="99" customFormat="1" ht="15" customHeight="1">
      <c r="B52" s="307" t="s">
        <v>128</v>
      </c>
      <c r="C52" s="116" t="s">
        <v>129</v>
      </c>
      <c r="D52" s="117" t="s">
        <v>107</v>
      </c>
      <c r="E52" s="165"/>
      <c r="F52" s="165"/>
      <c r="G52" s="165"/>
      <c r="H52" s="165"/>
      <c r="I52" s="165"/>
      <c r="J52" s="165"/>
      <c r="K52" s="165"/>
      <c r="L52" s="165"/>
      <c r="M52" s="165"/>
      <c r="N52" s="165"/>
      <c r="O52" s="165"/>
      <c r="P52" s="165"/>
      <c r="Q52" s="166">
        <f>SUM(E52:P52)</f>
        <v>0</v>
      </c>
      <c r="R52" s="140">
        <v>45</v>
      </c>
      <c r="S52" s="121" t="s">
        <v>108</v>
      </c>
      <c r="T52" s="122">
        <f>R52*Q52</f>
        <v>0</v>
      </c>
      <c r="U52" s="143">
        <f>T52*V52*(44/12)</f>
        <v>0</v>
      </c>
      <c r="V52" s="144">
        <v>1.3599999999999999E-2</v>
      </c>
    </row>
    <row r="53" spans="2:22" s="99" customFormat="1" ht="15" customHeight="1">
      <c r="B53" s="307"/>
      <c r="C53" s="136" t="s">
        <v>112</v>
      </c>
      <c r="D53" s="167" t="s">
        <v>113</v>
      </c>
      <c r="E53" s="162" ph="1"/>
      <c r="F53" s="162" ph="1"/>
      <c r="G53" s="162" ph="1"/>
      <c r="H53" s="162" ph="1"/>
      <c r="I53" s="162" ph="1"/>
      <c r="J53" s="162" ph="1"/>
      <c r="K53" s="162" ph="1"/>
      <c r="L53" s="162" ph="1"/>
      <c r="M53" s="162" ph="1"/>
      <c r="N53" s="162" ph="1"/>
      <c r="O53" s="162" ph="1"/>
      <c r="P53" s="162" ph="1"/>
      <c r="Q53" s="163">
        <f>SUM(E53:P53)</f>
        <v>0</v>
      </c>
      <c r="R53" s="148">
        <f>$P$29</f>
        <v>50.8</v>
      </c>
      <c r="S53" s="141" t="s">
        <v>114</v>
      </c>
      <c r="T53" s="142">
        <f>Q53/$K$29*R53</f>
        <v>0</v>
      </c>
      <c r="U53" s="143">
        <f>T53*V53*(44/12)</f>
        <v>0</v>
      </c>
      <c r="V53" s="149">
        <v>1.61E-2</v>
      </c>
    </row>
    <row r="54" spans="2:22" s="99" customFormat="1" ht="15" customHeight="1">
      <c r="B54" s="308"/>
      <c r="C54" s="136" t="s">
        <v>118</v>
      </c>
      <c r="D54" s="137" t="s">
        <v>119</v>
      </c>
      <c r="E54" s="164" ph="1"/>
      <c r="F54" s="164" ph="1"/>
      <c r="G54" s="164" ph="1"/>
      <c r="H54" s="164" ph="1"/>
      <c r="I54" s="164" ph="1"/>
      <c r="J54" s="164" ph="1"/>
      <c r="K54" s="164" ph="1"/>
      <c r="L54" s="164" ph="1"/>
      <c r="M54" s="164" ph="1"/>
      <c r="N54" s="164" ph="1"/>
      <c r="O54" s="164" ph="1"/>
      <c r="P54" s="162" ph="1"/>
      <c r="Q54" s="163">
        <f>SUM(E54:P54)</f>
        <v>0</v>
      </c>
      <c r="R54" s="168">
        <v>39.1</v>
      </c>
      <c r="S54" s="141" t="s">
        <v>120</v>
      </c>
      <c r="T54" s="142">
        <f>R54*Q54</f>
        <v>0</v>
      </c>
      <c r="U54" s="143">
        <f>T54*V54*(44/12)</f>
        <v>0</v>
      </c>
      <c r="V54" s="144">
        <v>1.89E-2</v>
      </c>
    </row>
    <row r="55" spans="2:22" s="99" customFormat="1" ht="15" customHeight="1">
      <c r="B55" s="308"/>
      <c r="C55" s="152" t="s">
        <v>123</v>
      </c>
      <c r="D55" s="153"/>
      <c r="E55" s="164" ph="1"/>
      <c r="F55" s="164" ph="1"/>
      <c r="G55" s="164" ph="1"/>
      <c r="H55" s="164" ph="1"/>
      <c r="I55" s="164" ph="1"/>
      <c r="J55" s="164" ph="1"/>
      <c r="K55" s="164" ph="1"/>
      <c r="L55" s="164" ph="1"/>
      <c r="M55" s="164" ph="1"/>
      <c r="N55" s="164" ph="1"/>
      <c r="O55" s="164" ph="1"/>
      <c r="P55" s="162" ph="1"/>
      <c r="Q55" s="163">
        <f>SUM(E55:P55)</f>
        <v>0</v>
      </c>
      <c r="R55" s="140">
        <v>40</v>
      </c>
      <c r="S55" s="154"/>
      <c r="T55" s="142">
        <f>R55*Q55</f>
        <v>0</v>
      </c>
      <c r="U55" s="155">
        <f>T55*V55*(44/12)</f>
        <v>0</v>
      </c>
      <c r="V55" s="156">
        <v>0.01</v>
      </c>
    </row>
    <row r="56" spans="2:22" s="99" customFormat="1" ht="15" customHeight="1">
      <c r="B56" s="308"/>
      <c r="C56" s="136" t="s">
        <v>130</v>
      </c>
      <c r="D56" s="137" t="s">
        <v>99</v>
      </c>
      <c r="E56" s="169"/>
      <c r="F56" s="169"/>
      <c r="G56" s="169"/>
      <c r="H56" s="169"/>
      <c r="I56" s="169"/>
      <c r="J56" s="169"/>
      <c r="K56" s="169"/>
      <c r="L56" s="169"/>
      <c r="M56" s="169"/>
      <c r="N56" s="169"/>
      <c r="O56" s="169"/>
      <c r="P56" s="162" ph="1"/>
      <c r="Q56" s="147">
        <f>SUM(E56:P56)</f>
        <v>0</v>
      </c>
      <c r="R56" s="120">
        <v>9.9699999999999989</v>
      </c>
      <c r="S56" s="141" t="s">
        <v>100</v>
      </c>
      <c r="T56" s="142">
        <f>-R56*Q56</f>
        <v>0</v>
      </c>
      <c r="U56" s="143">
        <f>-Q56*V56</f>
        <v>0</v>
      </c>
      <c r="V56" s="144">
        <v>0.57899999999999996</v>
      </c>
    </row>
    <row r="57" spans="2:22" s="99" customFormat="1" ht="15" customHeight="1" thickBot="1">
      <c r="B57" s="206" t="s">
        <v>131</v>
      </c>
      <c r="C57" s="126"/>
      <c r="D57" s="112"/>
      <c r="E57" s="127"/>
      <c r="F57" s="127" t="s">
        <v>103</v>
      </c>
      <c r="G57" s="127" t="s">
        <v>103</v>
      </c>
      <c r="H57" s="127" t="s">
        <v>103</v>
      </c>
      <c r="I57" s="127" t="s">
        <v>103</v>
      </c>
      <c r="J57" s="127" t="s">
        <v>103</v>
      </c>
      <c r="K57" s="127" t="s">
        <v>103</v>
      </c>
      <c r="L57" s="127" t="s">
        <v>103</v>
      </c>
      <c r="M57" s="127" t="s">
        <v>103</v>
      </c>
      <c r="N57" s="127" t="s">
        <v>103</v>
      </c>
      <c r="O57" s="127" t="s">
        <v>103</v>
      </c>
      <c r="P57" s="127" t="s">
        <v>103</v>
      </c>
      <c r="Q57" s="127" t="s">
        <v>103</v>
      </c>
      <c r="R57" s="128" t="s">
        <v>125</v>
      </c>
      <c r="S57" s="129" t="s">
        <v>125</v>
      </c>
      <c r="T57" s="130">
        <f>SUM(T52:T56)</f>
        <v>0</v>
      </c>
      <c r="U57" s="131">
        <f>SUM(U52:U56)</f>
        <v>0</v>
      </c>
      <c r="V57" s="157" t="s">
        <v>125</v>
      </c>
    </row>
    <row r="58" spans="2:22" s="99" customFormat="1" ht="15" customHeight="1">
      <c r="B58" s="207" t="s">
        <v>132</v>
      </c>
      <c r="C58" s="116" t="s">
        <v>98</v>
      </c>
      <c r="D58" s="117" t="s">
        <v>99</v>
      </c>
      <c r="E58" s="133"/>
      <c r="F58" s="133"/>
      <c r="G58" s="133"/>
      <c r="H58" s="133"/>
      <c r="I58" s="133"/>
      <c r="J58" s="133"/>
      <c r="K58" s="133"/>
      <c r="L58" s="133"/>
      <c r="M58" s="133"/>
      <c r="N58" s="133"/>
      <c r="O58" s="133"/>
      <c r="P58" s="133"/>
      <c r="Q58" s="119">
        <f>SUM(E58:P58)</f>
        <v>0</v>
      </c>
      <c r="R58" s="170">
        <v>9.9699999999999989</v>
      </c>
      <c r="S58" s="121" t="s">
        <v>100</v>
      </c>
      <c r="T58" s="122">
        <f>R58*Q58</f>
        <v>0</v>
      </c>
      <c r="U58" s="123">
        <f>Q58*V58</f>
        <v>0</v>
      </c>
      <c r="V58" s="124">
        <v>0.57899999999999996</v>
      </c>
    </row>
    <row r="59" spans="2:22" s="99" customFormat="1" ht="15" customHeight="1" thickBot="1">
      <c r="B59" s="208" t="s">
        <v>133</v>
      </c>
      <c r="C59" s="171"/>
      <c r="D59" s="171"/>
      <c r="E59" s="127" t="s">
        <v>103</v>
      </c>
      <c r="F59" s="127" t="s">
        <v>103</v>
      </c>
      <c r="G59" s="127" t="s">
        <v>103</v>
      </c>
      <c r="H59" s="127" t="s">
        <v>103</v>
      </c>
      <c r="I59" s="127" t="s">
        <v>103</v>
      </c>
      <c r="J59" s="127" t="s">
        <v>103</v>
      </c>
      <c r="K59" s="127" t="s">
        <v>103</v>
      </c>
      <c r="L59" s="127" t="s">
        <v>103</v>
      </c>
      <c r="M59" s="127" t="s">
        <v>103</v>
      </c>
      <c r="N59" s="127" t="s">
        <v>103</v>
      </c>
      <c r="O59" s="127" t="s">
        <v>103</v>
      </c>
      <c r="P59" s="127" t="s">
        <v>103</v>
      </c>
      <c r="Q59" s="127" t="s">
        <v>103</v>
      </c>
      <c r="R59" s="128" t="s">
        <v>125</v>
      </c>
      <c r="S59" s="129" t="s">
        <v>125</v>
      </c>
      <c r="T59" s="130">
        <f>SUM(T58)</f>
        <v>0</v>
      </c>
      <c r="U59" s="131">
        <f>SUM(U58)</f>
        <v>0</v>
      </c>
      <c r="V59" s="157" t="s">
        <v>125</v>
      </c>
    </row>
    <row r="60" spans="2:22" s="99" customFormat="1" ht="15" customHeight="1">
      <c r="B60" s="172" t="s">
        <v>134</v>
      </c>
      <c r="C60" s="173"/>
      <c r="D60" s="173"/>
      <c r="E60" s="174"/>
      <c r="F60" s="174"/>
      <c r="G60" s="174"/>
      <c r="H60" s="174"/>
      <c r="I60" s="174"/>
      <c r="J60" s="174"/>
      <c r="K60" s="174"/>
      <c r="L60" s="174"/>
      <c r="M60" s="174"/>
      <c r="N60" s="174"/>
      <c r="O60" s="174"/>
      <c r="P60" s="174"/>
      <c r="Q60" s="174"/>
      <c r="R60" s="175" t="s">
        <v>125</v>
      </c>
      <c r="S60" s="173" t="s">
        <v>125</v>
      </c>
      <c r="T60" s="176">
        <f>T35+T43+T51+T57+T59</f>
        <v>0</v>
      </c>
      <c r="U60" s="177" t="s">
        <v>103</v>
      </c>
      <c r="V60" s="178" t="s">
        <v>103</v>
      </c>
    </row>
    <row r="61" spans="2:22" s="99" customFormat="1" ht="15" customHeight="1" thickBot="1">
      <c r="B61" s="179" t="s">
        <v>135</v>
      </c>
      <c r="C61" s="129"/>
      <c r="D61" s="129"/>
      <c r="E61" s="180"/>
      <c r="F61" s="180"/>
      <c r="G61" s="180"/>
      <c r="H61" s="180"/>
      <c r="I61" s="180"/>
      <c r="J61" s="180"/>
      <c r="K61" s="180"/>
      <c r="L61" s="180"/>
      <c r="M61" s="180"/>
      <c r="N61" s="180"/>
      <c r="O61" s="180"/>
      <c r="P61" s="180"/>
      <c r="Q61" s="180"/>
      <c r="R61" s="128" t="s">
        <v>125</v>
      </c>
      <c r="S61" s="129" t="s">
        <v>125</v>
      </c>
      <c r="T61" s="181" t="s">
        <v>125</v>
      </c>
      <c r="U61" s="182">
        <f>U35+U43+U51+U57+U59</f>
        <v>0</v>
      </c>
      <c r="V61" s="157" t="s">
        <v>125</v>
      </c>
    </row>
    <row r="62" spans="2:22" s="99" customFormat="1" ht="15" customHeight="1">
      <c r="C62" s="183"/>
      <c r="D62" s="183"/>
      <c r="E62" s="183"/>
      <c r="F62" s="183"/>
      <c r="G62" s="183"/>
      <c r="H62" s="183"/>
      <c r="I62" s="183"/>
      <c r="J62" s="183"/>
      <c r="K62" s="183"/>
      <c r="L62" s="183"/>
      <c r="M62" s="183"/>
      <c r="N62" s="183"/>
      <c r="O62" s="183"/>
      <c r="P62" s="183"/>
      <c r="Q62" s="183"/>
      <c r="R62" s="183"/>
      <c r="S62" s="184"/>
      <c r="T62" s="100"/>
      <c r="V62" s="183"/>
    </row>
    <row r="63" spans="2:22" s="99" customFormat="1" ht="15" customHeight="1">
      <c r="T63" s="100"/>
      <c r="V63" s="185"/>
    </row>
    <row r="64" spans="2:22" s="99" customFormat="1" ht="30" customHeight="1">
      <c r="B64" s="101" t="s">
        <v>136</v>
      </c>
      <c r="C64" s="102"/>
      <c r="D64" s="102"/>
      <c r="E64" s="102"/>
      <c r="F64" s="102"/>
      <c r="G64" s="102"/>
      <c r="H64" s="102"/>
      <c r="I64" s="102"/>
      <c r="J64" s="102"/>
      <c r="K64" s="102"/>
      <c r="L64" s="102"/>
      <c r="M64" s="102"/>
      <c r="N64" s="102"/>
      <c r="O64" s="102"/>
      <c r="P64" s="103" t="s">
        <v>192</v>
      </c>
      <c r="Q64" s="102"/>
      <c r="R64" s="102"/>
      <c r="S64" s="102"/>
      <c r="T64" s="104"/>
      <c r="U64" s="102"/>
      <c r="V64" s="105">
        <v>0</v>
      </c>
    </row>
    <row r="65" spans="2:33" s="99" customFormat="1" ht="15" customHeight="1">
      <c r="T65" s="100"/>
      <c r="V65" s="106"/>
    </row>
    <row r="66" spans="2:33" s="99" customFormat="1" ht="15" customHeight="1">
      <c r="B66" s="107" t="s">
        <v>137</v>
      </c>
      <c r="T66" s="100"/>
    </row>
    <row r="67" spans="2:33" s="99" customFormat="1" ht="12" customHeight="1">
      <c r="T67" s="100"/>
    </row>
    <row r="68" spans="2:33" s="99" customFormat="1" ht="11.5" customHeight="1" thickBot="1">
      <c r="T68" s="109" t="s">
        <v>87</v>
      </c>
      <c r="U68" s="110" t="s">
        <v>88</v>
      </c>
      <c r="V68" s="110" t="s">
        <v>89</v>
      </c>
    </row>
    <row r="69" spans="2:33" s="99" customFormat="1" ht="15" customHeight="1">
      <c r="B69" s="317" t="s">
        <v>138</v>
      </c>
      <c r="C69" s="318"/>
      <c r="D69" s="319"/>
      <c r="E69" s="302" t="s">
        <v>139</v>
      </c>
      <c r="F69" s="303"/>
      <c r="G69" s="303"/>
      <c r="H69" s="303"/>
      <c r="I69" s="303"/>
      <c r="J69" s="303"/>
      <c r="K69" s="303"/>
      <c r="L69" s="303"/>
      <c r="M69" s="303"/>
      <c r="N69" s="303"/>
      <c r="O69" s="303"/>
      <c r="P69" s="303"/>
      <c r="Q69" s="303"/>
      <c r="R69" s="303"/>
      <c r="S69" s="303"/>
      <c r="T69" s="303"/>
      <c r="U69" s="303"/>
      <c r="V69" s="304"/>
      <c r="W69" s="97"/>
      <c r="AB69" s="97"/>
      <c r="AC69" s="97"/>
      <c r="AD69" s="97"/>
      <c r="AE69" s="97"/>
      <c r="AF69" s="97"/>
      <c r="AG69" s="97"/>
    </row>
    <row r="70" spans="2:33" s="99" customFormat="1" ht="46" thickBot="1">
      <c r="B70" s="320"/>
      <c r="C70" s="321"/>
      <c r="D70" s="322"/>
      <c r="E70" s="112" t="s">
        <v>13</v>
      </c>
      <c r="F70" s="112" t="s">
        <v>140</v>
      </c>
      <c r="G70" s="112" t="s">
        <v>15</v>
      </c>
      <c r="H70" s="112" t="s">
        <v>16</v>
      </c>
      <c r="I70" s="112" t="s">
        <v>17</v>
      </c>
      <c r="J70" s="112" t="s">
        <v>18</v>
      </c>
      <c r="K70" s="112" t="s">
        <v>19</v>
      </c>
      <c r="L70" s="112" t="s">
        <v>20</v>
      </c>
      <c r="M70" s="112" t="s">
        <v>21</v>
      </c>
      <c r="N70" s="112" t="s">
        <v>22</v>
      </c>
      <c r="O70" s="112" t="s">
        <v>23</v>
      </c>
      <c r="P70" s="112" t="s">
        <v>24</v>
      </c>
      <c r="Q70" s="112" t="s">
        <v>92</v>
      </c>
      <c r="R70" s="305" t="s">
        <v>93</v>
      </c>
      <c r="S70" s="306"/>
      <c r="T70" s="186" t="s">
        <v>94</v>
      </c>
      <c r="U70" s="114" t="s">
        <v>95</v>
      </c>
      <c r="V70" s="115" t="s">
        <v>96</v>
      </c>
      <c r="W70" s="97"/>
      <c r="AB70" s="97"/>
      <c r="AC70" s="97"/>
      <c r="AD70" s="97"/>
      <c r="AE70" s="97"/>
      <c r="AF70" s="97"/>
      <c r="AG70" s="97"/>
    </row>
    <row r="71" spans="2:33" s="99" customFormat="1" ht="20" customHeight="1">
      <c r="B71" s="204" t="s">
        <v>97</v>
      </c>
      <c r="C71" s="116" t="s">
        <v>98</v>
      </c>
      <c r="D71" s="117" t="s">
        <v>99</v>
      </c>
      <c r="E71" s="118"/>
      <c r="F71" s="118"/>
      <c r="G71" s="118"/>
      <c r="H71" s="118"/>
      <c r="I71" s="118"/>
      <c r="J71" s="118"/>
      <c r="K71" s="118"/>
      <c r="L71" s="118"/>
      <c r="M71" s="118"/>
      <c r="N71" s="118"/>
      <c r="O71" s="118"/>
      <c r="P71" s="118"/>
      <c r="Q71" s="119">
        <f>SUM(E71:P71)</f>
        <v>0</v>
      </c>
      <c r="R71" s="170">
        <v>9.9699999999999989</v>
      </c>
      <c r="S71" s="120" t="s">
        <v>100</v>
      </c>
      <c r="T71" s="122">
        <f>R71*Q71</f>
        <v>0</v>
      </c>
      <c r="U71" s="123">
        <f>Q71*V71</f>
        <v>0</v>
      </c>
      <c r="V71" s="124">
        <v>0.57899999999999996</v>
      </c>
      <c r="W71" s="97"/>
      <c r="AB71" s="97"/>
      <c r="AC71" s="97"/>
      <c r="AD71" s="97"/>
      <c r="AE71" s="97"/>
      <c r="AF71" s="97"/>
      <c r="AG71" s="97"/>
    </row>
    <row r="72" spans="2:33" s="99" customFormat="1" ht="20" customHeight="1" thickBot="1">
      <c r="B72" s="205" t="s">
        <v>101</v>
      </c>
      <c r="C72" s="126" t="s">
        <v>98</v>
      </c>
      <c r="D72" s="112" t="s">
        <v>99</v>
      </c>
      <c r="E72" s="127"/>
      <c r="F72" s="127" t="s">
        <v>103</v>
      </c>
      <c r="G72" s="127" t="s">
        <v>103</v>
      </c>
      <c r="H72" s="127" t="s">
        <v>103</v>
      </c>
      <c r="I72" s="127" t="s">
        <v>103</v>
      </c>
      <c r="J72" s="127" t="s">
        <v>103</v>
      </c>
      <c r="K72" s="127" t="s">
        <v>103</v>
      </c>
      <c r="L72" s="127" t="s">
        <v>103</v>
      </c>
      <c r="M72" s="127" t="s">
        <v>103</v>
      </c>
      <c r="N72" s="127" t="s">
        <v>103</v>
      </c>
      <c r="O72" s="127" t="s">
        <v>103</v>
      </c>
      <c r="P72" s="127" t="s">
        <v>103</v>
      </c>
      <c r="Q72" s="127" t="s">
        <v>103</v>
      </c>
      <c r="R72" s="128" t="s">
        <v>125</v>
      </c>
      <c r="S72" s="128" t="s">
        <v>125</v>
      </c>
      <c r="T72" s="130">
        <f>T71</f>
        <v>0</v>
      </c>
      <c r="U72" s="131">
        <f>U71</f>
        <v>0</v>
      </c>
      <c r="V72" s="157" t="s">
        <v>125</v>
      </c>
      <c r="W72" s="97"/>
      <c r="AB72" s="97"/>
      <c r="AC72" s="97"/>
      <c r="AD72" s="97"/>
      <c r="AE72" s="97"/>
      <c r="AF72" s="97"/>
      <c r="AG72" s="97"/>
    </row>
    <row r="73" spans="2:33" s="99" customFormat="1" ht="15" customHeight="1">
      <c r="B73" s="278" t="s">
        <v>104</v>
      </c>
      <c r="C73" s="116" t="s">
        <v>98</v>
      </c>
      <c r="D73" s="117" t="s">
        <v>99</v>
      </c>
      <c r="E73" s="133"/>
      <c r="F73" s="133"/>
      <c r="G73" s="133"/>
      <c r="H73" s="133"/>
      <c r="I73" s="133"/>
      <c r="J73" s="133"/>
      <c r="K73" s="133"/>
      <c r="L73" s="133"/>
      <c r="M73" s="133"/>
      <c r="N73" s="133"/>
      <c r="O73" s="133"/>
      <c r="P73" s="133"/>
      <c r="Q73" s="134">
        <f t="shared" ref="Q73:Q79" si="6">SUM(E73:P73)</f>
        <v>0</v>
      </c>
      <c r="R73" s="135">
        <v>9.9699999999999989</v>
      </c>
      <c r="S73" s="120" t="s">
        <v>100</v>
      </c>
      <c r="T73" s="122">
        <f t="shared" ref="T73:T95" si="7">R73*Q73</f>
        <v>0</v>
      </c>
      <c r="U73" s="123">
        <f>Q73*V73</f>
        <v>0</v>
      </c>
      <c r="V73" s="187">
        <v>0.57899999999999996</v>
      </c>
      <c r="W73" s="97"/>
      <c r="AB73" s="97"/>
      <c r="AC73" s="97"/>
      <c r="AD73" s="97"/>
      <c r="AE73" s="97"/>
      <c r="AF73" s="97"/>
      <c r="AG73" s="97"/>
    </row>
    <row r="74" spans="2:33" s="99" customFormat="1" ht="15" customHeight="1">
      <c r="B74" s="279"/>
      <c r="C74" s="136" t="s">
        <v>141</v>
      </c>
      <c r="D74" s="137" t="s">
        <v>107</v>
      </c>
      <c r="E74" s="138"/>
      <c r="F74" s="138"/>
      <c r="G74" s="138"/>
      <c r="H74" s="138"/>
      <c r="I74" s="138"/>
      <c r="J74" s="138"/>
      <c r="K74" s="138"/>
      <c r="L74" s="138"/>
      <c r="M74" s="138"/>
      <c r="N74" s="138"/>
      <c r="O74" s="138"/>
      <c r="P74" s="138"/>
      <c r="Q74" s="139">
        <f t="shared" si="6"/>
        <v>0</v>
      </c>
      <c r="R74" s="148">
        <f>$R$37</f>
        <v>45</v>
      </c>
      <c r="S74" s="148" t="s">
        <v>108</v>
      </c>
      <c r="T74" s="142">
        <f t="shared" si="7"/>
        <v>0</v>
      </c>
      <c r="U74" s="143">
        <f>T74*V74*(44/12)</f>
        <v>0</v>
      </c>
      <c r="V74" s="144">
        <v>1.3599999999999999E-2</v>
      </c>
      <c r="W74" s="97"/>
      <c r="AB74" s="97"/>
      <c r="AC74" s="97"/>
      <c r="AD74" s="97"/>
      <c r="AE74" s="97"/>
      <c r="AF74" s="97"/>
      <c r="AG74" s="97"/>
    </row>
    <row r="75" spans="2:33" s="99" customFormat="1" ht="15" customHeight="1">
      <c r="B75" s="279"/>
      <c r="C75" s="136" t="s">
        <v>112</v>
      </c>
      <c r="D75" s="137" t="s">
        <v>113</v>
      </c>
      <c r="E75" s="146"/>
      <c r="F75" s="146"/>
      <c r="G75" s="146"/>
      <c r="H75" s="146"/>
      <c r="I75" s="146"/>
      <c r="J75" s="146"/>
      <c r="K75" s="146"/>
      <c r="L75" s="146"/>
      <c r="M75" s="146"/>
      <c r="N75" s="146"/>
      <c r="O75" s="146"/>
      <c r="P75" s="146"/>
      <c r="Q75" s="147">
        <f>SUM(E75:P75)</f>
        <v>0</v>
      </c>
      <c r="R75" s="148">
        <f>$P$29</f>
        <v>50.8</v>
      </c>
      <c r="S75" s="148" t="s">
        <v>114</v>
      </c>
      <c r="T75" s="142">
        <f>Q75/$K$29*R75</f>
        <v>0</v>
      </c>
      <c r="U75" s="143">
        <f>T75*V75*(44/12)</f>
        <v>0</v>
      </c>
      <c r="V75" s="149">
        <v>1.61E-2</v>
      </c>
      <c r="W75" s="97"/>
      <c r="AB75" s="97"/>
      <c r="AC75" s="97"/>
      <c r="AD75" s="97"/>
      <c r="AE75" s="97"/>
      <c r="AF75" s="97"/>
      <c r="AG75" s="97"/>
    </row>
    <row r="76" spans="2:33" s="99" customFormat="1" ht="15" customHeight="1">
      <c r="B76" s="279"/>
      <c r="C76" s="136" t="s">
        <v>118</v>
      </c>
      <c r="D76" s="137" t="s">
        <v>119</v>
      </c>
      <c r="E76" s="146"/>
      <c r="F76" s="146"/>
      <c r="G76" s="146"/>
      <c r="H76" s="146"/>
      <c r="I76" s="146"/>
      <c r="J76" s="146"/>
      <c r="K76" s="146"/>
      <c r="L76" s="146"/>
      <c r="M76" s="146"/>
      <c r="N76" s="146"/>
      <c r="O76" s="146"/>
      <c r="P76" s="146"/>
      <c r="Q76" s="147">
        <f t="shared" si="6"/>
        <v>0</v>
      </c>
      <c r="R76" s="148">
        <v>39.1</v>
      </c>
      <c r="S76" s="148" t="s">
        <v>120</v>
      </c>
      <c r="T76" s="142">
        <f t="shared" si="7"/>
        <v>0</v>
      </c>
      <c r="U76" s="143">
        <f>T76*V76*(44/12)</f>
        <v>0</v>
      </c>
      <c r="V76" s="149">
        <v>1.89E-2</v>
      </c>
      <c r="W76" s="97"/>
      <c r="AB76" s="97"/>
      <c r="AC76" s="97"/>
      <c r="AD76" s="97"/>
      <c r="AE76" s="97"/>
      <c r="AF76" s="97"/>
      <c r="AG76" s="97"/>
    </row>
    <row r="77" spans="2:33" s="99" customFormat="1" ht="15" customHeight="1">
      <c r="B77" s="279"/>
      <c r="C77" s="136" t="s">
        <v>121</v>
      </c>
      <c r="D77" s="137" t="s">
        <v>119</v>
      </c>
      <c r="E77" s="146"/>
      <c r="F77" s="146"/>
      <c r="G77" s="146"/>
      <c r="H77" s="146"/>
      <c r="I77" s="146"/>
      <c r="J77" s="146"/>
      <c r="K77" s="146"/>
      <c r="L77" s="146"/>
      <c r="M77" s="146"/>
      <c r="N77" s="146"/>
      <c r="O77" s="146"/>
      <c r="P77" s="146"/>
      <c r="Q77" s="147">
        <f t="shared" si="6"/>
        <v>0</v>
      </c>
      <c r="R77" s="148">
        <v>36.700000000000003</v>
      </c>
      <c r="S77" s="148" t="s">
        <v>120</v>
      </c>
      <c r="T77" s="142">
        <f t="shared" si="7"/>
        <v>0</v>
      </c>
      <c r="U77" s="143">
        <f>T77*V77*(44/12)</f>
        <v>0</v>
      </c>
      <c r="V77" s="149">
        <v>1.8499999999999999E-2</v>
      </c>
      <c r="W77" s="97"/>
      <c r="AB77" s="97"/>
      <c r="AC77" s="97"/>
      <c r="AD77" s="97"/>
      <c r="AE77" s="97"/>
      <c r="AF77" s="97"/>
      <c r="AG77" s="97"/>
    </row>
    <row r="78" spans="2:33" s="99" customFormat="1" ht="15" customHeight="1">
      <c r="B78" s="279"/>
      <c r="C78" s="136" t="s">
        <v>122</v>
      </c>
      <c r="D78" s="137" t="s">
        <v>119</v>
      </c>
      <c r="E78" s="146"/>
      <c r="F78" s="146"/>
      <c r="G78" s="146"/>
      <c r="H78" s="146"/>
      <c r="I78" s="146"/>
      <c r="J78" s="146"/>
      <c r="K78" s="146"/>
      <c r="L78" s="146"/>
      <c r="M78" s="146"/>
      <c r="N78" s="146"/>
      <c r="O78" s="146"/>
      <c r="P78" s="146"/>
      <c r="Q78" s="147">
        <f t="shared" si="6"/>
        <v>0</v>
      </c>
      <c r="R78" s="148">
        <v>37.699999999999996</v>
      </c>
      <c r="S78" s="148" t="s">
        <v>120</v>
      </c>
      <c r="T78" s="142">
        <f t="shared" si="7"/>
        <v>0</v>
      </c>
      <c r="U78" s="143">
        <f>T78*V78*(44/12)</f>
        <v>0</v>
      </c>
      <c r="V78" s="149">
        <v>1.8700000000000001E-2</v>
      </c>
      <c r="W78" s="97"/>
      <c r="AB78" s="97"/>
      <c r="AC78" s="97"/>
      <c r="AD78" s="97"/>
      <c r="AE78" s="97"/>
      <c r="AF78" s="97"/>
      <c r="AG78" s="97"/>
    </row>
    <row r="79" spans="2:33" s="99" customFormat="1" ht="15" customHeight="1">
      <c r="B79" s="279"/>
      <c r="C79" s="188" t="str">
        <f>C42</f>
        <v>その他</v>
      </c>
      <c r="D79" s="189" t="str">
        <f>IF(D42="","",D42)</f>
        <v/>
      </c>
      <c r="E79" s="146"/>
      <c r="F79" s="190"/>
      <c r="G79" s="190"/>
      <c r="H79" s="190"/>
      <c r="I79" s="190"/>
      <c r="J79" s="190"/>
      <c r="K79" s="190"/>
      <c r="L79" s="190"/>
      <c r="M79" s="190"/>
      <c r="N79" s="190"/>
      <c r="O79" s="190"/>
      <c r="P79" s="190"/>
      <c r="Q79" s="147">
        <f t="shared" si="6"/>
        <v>0</v>
      </c>
      <c r="R79" s="191">
        <f>IF($R$42="","",$R$42)</f>
        <v>40</v>
      </c>
      <c r="S79" s="191" t="str">
        <f>IF($S$42="","",$S$42)</f>
        <v/>
      </c>
      <c r="T79" s="142">
        <f>IF(R79="","",R79*Q79)</f>
        <v>0</v>
      </c>
      <c r="U79" s="143">
        <f>IF(V79="","",T79*V79*(44/12))</f>
        <v>0</v>
      </c>
      <c r="V79" s="192">
        <f>IF($V$42="","",$V$42)</f>
        <v>0.01</v>
      </c>
      <c r="W79" s="97"/>
      <c r="AB79" s="97"/>
      <c r="AC79" s="97"/>
      <c r="AD79" s="97"/>
      <c r="AE79" s="97"/>
      <c r="AF79" s="97"/>
      <c r="AG79" s="97"/>
    </row>
    <row r="80" spans="2:33" s="99" customFormat="1" ht="15" customHeight="1" thickBot="1">
      <c r="B80" s="205" t="s">
        <v>124</v>
      </c>
      <c r="C80" s="126"/>
      <c r="D80" s="112"/>
      <c r="E80" s="127"/>
      <c r="F80" s="127" t="s">
        <v>103</v>
      </c>
      <c r="G80" s="127" t="s">
        <v>103</v>
      </c>
      <c r="H80" s="127" t="s">
        <v>103</v>
      </c>
      <c r="I80" s="127" t="s">
        <v>103</v>
      </c>
      <c r="J80" s="127" t="s">
        <v>103</v>
      </c>
      <c r="K80" s="127" t="s">
        <v>103</v>
      </c>
      <c r="L80" s="127" t="s">
        <v>103</v>
      </c>
      <c r="M80" s="127" t="s">
        <v>103</v>
      </c>
      <c r="N80" s="127" t="s">
        <v>103</v>
      </c>
      <c r="O80" s="127" t="s">
        <v>103</v>
      </c>
      <c r="P80" s="127" t="s">
        <v>103</v>
      </c>
      <c r="Q80" s="127" t="s">
        <v>103</v>
      </c>
      <c r="R80" s="128" t="s">
        <v>125</v>
      </c>
      <c r="S80" s="128" t="s">
        <v>125</v>
      </c>
      <c r="T80" s="130">
        <f>SUM(T73:T79)</f>
        <v>0</v>
      </c>
      <c r="U80" s="131">
        <f>SUM(U73:U79)</f>
        <v>0</v>
      </c>
      <c r="V80" s="157" t="s">
        <v>125</v>
      </c>
      <c r="W80" s="97"/>
      <c r="AB80" s="97"/>
      <c r="AC80" s="97"/>
      <c r="AD80" s="97"/>
      <c r="AE80" s="97"/>
      <c r="AF80" s="97"/>
      <c r="AG80" s="97"/>
    </row>
    <row r="81" spans="2:33" s="99" customFormat="1" ht="15" customHeight="1">
      <c r="B81" s="278" t="s">
        <v>126</v>
      </c>
      <c r="C81" s="116" t="s">
        <v>98</v>
      </c>
      <c r="D81" s="117" t="s">
        <v>99</v>
      </c>
      <c r="E81" s="118"/>
      <c r="F81" s="118"/>
      <c r="G81" s="118"/>
      <c r="H81" s="118"/>
      <c r="I81" s="118"/>
      <c r="J81" s="118"/>
      <c r="K81" s="118"/>
      <c r="L81" s="118"/>
      <c r="M81" s="118"/>
      <c r="N81" s="118"/>
      <c r="O81" s="118"/>
      <c r="P81" s="118"/>
      <c r="Q81" s="119">
        <f t="shared" ref="Q81:Q87" si="8">SUM(E81:P81)</f>
        <v>0</v>
      </c>
      <c r="R81" s="135">
        <v>9.9699999999999989</v>
      </c>
      <c r="S81" s="120" t="s">
        <v>100</v>
      </c>
      <c r="T81" s="122">
        <f t="shared" si="7"/>
        <v>0</v>
      </c>
      <c r="U81" s="123">
        <f>Q81*V81</f>
        <v>0</v>
      </c>
      <c r="V81" s="124">
        <v>0.57899999999999996</v>
      </c>
      <c r="W81" s="97"/>
      <c r="AB81" s="97"/>
      <c r="AC81" s="97"/>
      <c r="AD81" s="97"/>
      <c r="AE81" s="97"/>
      <c r="AF81" s="97"/>
      <c r="AG81" s="97"/>
    </row>
    <row r="82" spans="2:33" s="99" customFormat="1" ht="15" customHeight="1">
      <c r="B82" s="279"/>
      <c r="C82" s="136" t="s">
        <v>141</v>
      </c>
      <c r="D82" s="137" t="s">
        <v>113</v>
      </c>
      <c r="E82" s="193"/>
      <c r="F82" s="193"/>
      <c r="G82" s="193"/>
      <c r="H82" s="193"/>
      <c r="I82" s="193"/>
      <c r="J82" s="193"/>
      <c r="K82" s="193"/>
      <c r="L82" s="193"/>
      <c r="M82" s="193"/>
      <c r="N82" s="193"/>
      <c r="O82" s="193"/>
      <c r="P82" s="193"/>
      <c r="Q82" s="139">
        <f t="shared" si="8"/>
        <v>0</v>
      </c>
      <c r="R82" s="148">
        <f>$R$45</f>
        <v>45</v>
      </c>
      <c r="S82" s="148" t="s">
        <v>108</v>
      </c>
      <c r="T82" s="142">
        <f t="shared" si="7"/>
        <v>0</v>
      </c>
      <c r="U82" s="143">
        <f>T82*V82*(44/12)</f>
        <v>0</v>
      </c>
      <c r="V82" s="144">
        <v>1.3599999999999999E-2</v>
      </c>
      <c r="W82" s="97"/>
      <c r="AB82" s="97"/>
      <c r="AC82" s="97"/>
      <c r="AD82" s="97"/>
      <c r="AE82" s="97"/>
      <c r="AF82" s="97"/>
      <c r="AG82" s="97"/>
    </row>
    <row r="83" spans="2:33" s="99" customFormat="1" ht="15" customHeight="1">
      <c r="B83" s="279"/>
      <c r="C83" s="136" t="s">
        <v>112</v>
      </c>
      <c r="D83" s="137" t="s">
        <v>113</v>
      </c>
      <c r="E83" s="190"/>
      <c r="F83" s="190"/>
      <c r="G83" s="190"/>
      <c r="H83" s="190"/>
      <c r="I83" s="190"/>
      <c r="J83" s="190"/>
      <c r="K83" s="190"/>
      <c r="L83" s="190"/>
      <c r="M83" s="190"/>
      <c r="N83" s="190"/>
      <c r="O83" s="190"/>
      <c r="P83" s="190"/>
      <c r="Q83" s="147">
        <f t="shared" si="8"/>
        <v>0</v>
      </c>
      <c r="R83" s="148">
        <f>$P$29</f>
        <v>50.8</v>
      </c>
      <c r="S83" s="148" t="s">
        <v>114</v>
      </c>
      <c r="T83" s="142">
        <f>Q83/$K$29*R83</f>
        <v>0</v>
      </c>
      <c r="U83" s="143">
        <f>T83*V83*(44/12)</f>
        <v>0</v>
      </c>
      <c r="V83" s="149">
        <v>1.61E-2</v>
      </c>
      <c r="W83" s="97"/>
      <c r="AB83" s="97"/>
      <c r="AC83" s="97"/>
      <c r="AD83" s="97"/>
      <c r="AE83" s="97"/>
      <c r="AF83" s="97"/>
      <c r="AG83" s="97"/>
    </row>
    <row r="84" spans="2:33" s="99" customFormat="1" ht="15" customHeight="1">
      <c r="B84" s="279"/>
      <c r="C84" s="136" t="s">
        <v>118</v>
      </c>
      <c r="D84" s="137" t="s">
        <v>119</v>
      </c>
      <c r="E84" s="194"/>
      <c r="F84" s="194"/>
      <c r="G84" s="194"/>
      <c r="H84" s="194"/>
      <c r="I84" s="194"/>
      <c r="J84" s="194"/>
      <c r="K84" s="194"/>
      <c r="L84" s="194"/>
      <c r="M84" s="194"/>
      <c r="N84" s="194"/>
      <c r="O84" s="194"/>
      <c r="P84" s="194"/>
      <c r="Q84" s="147">
        <f t="shared" si="8"/>
        <v>0</v>
      </c>
      <c r="R84" s="148">
        <v>39.1</v>
      </c>
      <c r="S84" s="148" t="s">
        <v>120</v>
      </c>
      <c r="T84" s="142">
        <f t="shared" si="7"/>
        <v>0</v>
      </c>
      <c r="U84" s="143">
        <f>T84*V84*(44/12)</f>
        <v>0</v>
      </c>
      <c r="V84" s="144">
        <v>1.89E-2</v>
      </c>
      <c r="W84" s="97"/>
      <c r="AB84" s="97"/>
      <c r="AC84" s="97"/>
      <c r="AD84" s="97"/>
      <c r="AE84" s="97"/>
      <c r="AF84" s="97"/>
      <c r="AG84" s="97"/>
    </row>
    <row r="85" spans="2:33" s="99" customFormat="1" ht="15" customHeight="1">
      <c r="B85" s="279"/>
      <c r="C85" s="136" t="s">
        <v>121</v>
      </c>
      <c r="D85" s="137" t="s">
        <v>119</v>
      </c>
      <c r="E85" s="194"/>
      <c r="F85" s="194"/>
      <c r="G85" s="194"/>
      <c r="H85" s="194"/>
      <c r="I85" s="194"/>
      <c r="J85" s="194"/>
      <c r="K85" s="194"/>
      <c r="L85" s="194"/>
      <c r="M85" s="194"/>
      <c r="N85" s="194"/>
      <c r="O85" s="194"/>
      <c r="P85" s="194"/>
      <c r="Q85" s="147">
        <f t="shared" si="8"/>
        <v>0</v>
      </c>
      <c r="R85" s="148">
        <v>36.700000000000003</v>
      </c>
      <c r="S85" s="148" t="s">
        <v>120</v>
      </c>
      <c r="T85" s="142">
        <f t="shared" si="7"/>
        <v>0</v>
      </c>
      <c r="U85" s="143">
        <f>T85*V85*(44/12)</f>
        <v>0</v>
      </c>
      <c r="V85" s="144">
        <v>1.8499999999999999E-2</v>
      </c>
      <c r="W85" s="97"/>
      <c r="AB85" s="97"/>
      <c r="AC85" s="97"/>
      <c r="AD85" s="97"/>
      <c r="AE85" s="97"/>
      <c r="AF85" s="97"/>
      <c r="AG85" s="97"/>
    </row>
    <row r="86" spans="2:33" s="99" customFormat="1" ht="15" customHeight="1">
      <c r="B86" s="279"/>
      <c r="C86" s="136" t="s">
        <v>122</v>
      </c>
      <c r="D86" s="137" t="s">
        <v>119</v>
      </c>
      <c r="E86" s="194"/>
      <c r="F86" s="194"/>
      <c r="G86" s="194"/>
      <c r="H86" s="194"/>
      <c r="I86" s="194"/>
      <c r="J86" s="194"/>
      <c r="K86" s="194"/>
      <c r="L86" s="194"/>
      <c r="M86" s="194"/>
      <c r="N86" s="194"/>
      <c r="O86" s="194"/>
      <c r="P86" s="194"/>
      <c r="Q86" s="147">
        <f t="shared" si="8"/>
        <v>0</v>
      </c>
      <c r="R86" s="148">
        <v>37.699999999999996</v>
      </c>
      <c r="S86" s="148" t="s">
        <v>120</v>
      </c>
      <c r="T86" s="142">
        <f t="shared" si="7"/>
        <v>0</v>
      </c>
      <c r="U86" s="143">
        <f>T86*V86*(44/12)</f>
        <v>0</v>
      </c>
      <c r="V86" s="144">
        <v>1.8700000000000001E-2</v>
      </c>
      <c r="W86" s="97"/>
      <c r="AB86" s="97"/>
      <c r="AC86" s="97"/>
      <c r="AD86" s="97"/>
      <c r="AE86" s="97"/>
      <c r="AF86" s="97"/>
      <c r="AG86" s="97"/>
    </row>
    <row r="87" spans="2:33" s="99" customFormat="1" ht="15" customHeight="1">
      <c r="B87" s="279"/>
      <c r="C87" s="188" t="str">
        <f>C50</f>
        <v>その他</v>
      </c>
      <c r="D87" s="189" t="str">
        <f>IF(D50="","",D50)</f>
        <v/>
      </c>
      <c r="E87" s="194"/>
      <c r="F87" s="169"/>
      <c r="G87" s="169"/>
      <c r="H87" s="169"/>
      <c r="I87" s="169"/>
      <c r="J87" s="169"/>
      <c r="K87" s="169"/>
      <c r="L87" s="169"/>
      <c r="M87" s="169"/>
      <c r="N87" s="169"/>
      <c r="O87" s="169"/>
      <c r="P87" s="169"/>
      <c r="Q87" s="147">
        <f t="shared" si="8"/>
        <v>0</v>
      </c>
      <c r="R87" s="191" t="str">
        <f>IF($R$50="","",$R$50)</f>
        <v/>
      </c>
      <c r="S87" s="191" t="str">
        <f>IF($S$50="","",$S$50)</f>
        <v/>
      </c>
      <c r="T87" s="142" t="str">
        <f>IF(R87="","",R87*Q87)</f>
        <v/>
      </c>
      <c r="U87" s="143" t="str">
        <f>IF(V87="","",T87*V87*(44/12))</f>
        <v/>
      </c>
      <c r="V87" s="192" t="str">
        <f>IF($V$50="","",$V$50)</f>
        <v/>
      </c>
      <c r="W87" s="97"/>
      <c r="AB87" s="97"/>
      <c r="AC87" s="97"/>
      <c r="AD87" s="97"/>
      <c r="AE87" s="97"/>
      <c r="AF87" s="97"/>
      <c r="AG87" s="97"/>
    </row>
    <row r="88" spans="2:33" s="99" customFormat="1" ht="15" customHeight="1" thickBot="1">
      <c r="B88" s="205" t="s">
        <v>127</v>
      </c>
      <c r="C88" s="126"/>
      <c r="D88" s="112"/>
      <c r="E88" s="127"/>
      <c r="F88" s="127" t="s">
        <v>103</v>
      </c>
      <c r="G88" s="127" t="s">
        <v>103</v>
      </c>
      <c r="H88" s="127" t="s">
        <v>103</v>
      </c>
      <c r="I88" s="127" t="s">
        <v>103</v>
      </c>
      <c r="J88" s="127" t="s">
        <v>103</v>
      </c>
      <c r="K88" s="127" t="s">
        <v>103</v>
      </c>
      <c r="L88" s="127" t="s">
        <v>103</v>
      </c>
      <c r="M88" s="127" t="s">
        <v>103</v>
      </c>
      <c r="N88" s="127" t="s">
        <v>103</v>
      </c>
      <c r="O88" s="127" t="s">
        <v>103</v>
      </c>
      <c r="P88" s="127" t="s">
        <v>103</v>
      </c>
      <c r="Q88" s="127" t="s">
        <v>125</v>
      </c>
      <c r="R88" s="128" t="s">
        <v>125</v>
      </c>
      <c r="S88" s="128" t="s">
        <v>125</v>
      </c>
      <c r="T88" s="130">
        <f>SUM(T81:T87)</f>
        <v>0</v>
      </c>
      <c r="U88" s="131">
        <f>SUM(U81:U87)</f>
        <v>0</v>
      </c>
      <c r="V88" s="157" t="s">
        <v>125</v>
      </c>
      <c r="W88" s="97"/>
      <c r="AB88" s="97"/>
      <c r="AC88" s="97"/>
      <c r="AD88" s="97"/>
      <c r="AE88" s="97"/>
      <c r="AF88" s="97"/>
      <c r="AG88" s="97"/>
    </row>
    <row r="89" spans="2:33" s="99" customFormat="1" ht="15" customHeight="1">
      <c r="B89" s="307" t="s">
        <v>128</v>
      </c>
      <c r="C89" s="116" t="s">
        <v>109</v>
      </c>
      <c r="D89" s="117" t="s">
        <v>107</v>
      </c>
      <c r="E89" s="195"/>
      <c r="F89" s="195"/>
      <c r="G89" s="195"/>
      <c r="H89" s="195"/>
      <c r="I89" s="195"/>
      <c r="J89" s="195"/>
      <c r="K89" s="195"/>
      <c r="L89" s="195"/>
      <c r="M89" s="195"/>
      <c r="N89" s="195"/>
      <c r="O89" s="195"/>
      <c r="P89" s="195"/>
      <c r="Q89" s="119">
        <f>SUM(E89:P89)</f>
        <v>0</v>
      </c>
      <c r="R89" s="148">
        <f>$R$52</f>
        <v>45</v>
      </c>
      <c r="S89" s="120" t="s">
        <v>108</v>
      </c>
      <c r="T89" s="122">
        <f t="shared" si="7"/>
        <v>0</v>
      </c>
      <c r="U89" s="143">
        <f>T89*V89*(44/12)</f>
        <v>0</v>
      </c>
      <c r="V89" s="144">
        <v>1.3599999999999999E-2</v>
      </c>
      <c r="W89" s="97"/>
      <c r="AB89" s="97"/>
      <c r="AC89" s="97"/>
      <c r="AD89" s="97"/>
      <c r="AE89" s="97"/>
      <c r="AF89" s="97"/>
      <c r="AG89" s="97"/>
    </row>
    <row r="90" spans="2:33" s="99" customFormat="1" ht="15" customHeight="1">
      <c r="B90" s="307"/>
      <c r="C90" s="136" t="s">
        <v>112</v>
      </c>
      <c r="D90" s="137" t="s">
        <v>113</v>
      </c>
      <c r="E90" s="190"/>
      <c r="F90" s="190"/>
      <c r="G90" s="190"/>
      <c r="H90" s="190"/>
      <c r="I90" s="190"/>
      <c r="J90" s="190"/>
      <c r="K90" s="190"/>
      <c r="L90" s="190"/>
      <c r="M90" s="190"/>
      <c r="N90" s="190"/>
      <c r="O90" s="190"/>
      <c r="P90" s="190"/>
      <c r="Q90" s="147">
        <f>SUM(E90:P90)</f>
        <v>0</v>
      </c>
      <c r="R90" s="148">
        <f>$P$29</f>
        <v>50.8</v>
      </c>
      <c r="S90" s="148" t="s">
        <v>114</v>
      </c>
      <c r="T90" s="142">
        <f>Q90/$K$29*R90</f>
        <v>0</v>
      </c>
      <c r="U90" s="143">
        <f>T90*V90*(44/12)</f>
        <v>0</v>
      </c>
      <c r="V90" s="149">
        <v>1.61E-2</v>
      </c>
      <c r="W90" s="97"/>
      <c r="AB90" s="97"/>
      <c r="AC90" s="97"/>
      <c r="AD90" s="97"/>
      <c r="AE90" s="97"/>
      <c r="AF90" s="97"/>
      <c r="AG90" s="97"/>
    </row>
    <row r="91" spans="2:33" s="99" customFormat="1" ht="15" customHeight="1">
      <c r="B91" s="308"/>
      <c r="C91" s="136" t="s">
        <v>118</v>
      </c>
      <c r="D91" s="137" t="s">
        <v>119</v>
      </c>
      <c r="E91" s="194"/>
      <c r="F91" s="194"/>
      <c r="G91" s="194"/>
      <c r="H91" s="194"/>
      <c r="I91" s="194"/>
      <c r="J91" s="194"/>
      <c r="K91" s="194"/>
      <c r="L91" s="194"/>
      <c r="M91" s="194"/>
      <c r="N91" s="194"/>
      <c r="O91" s="194"/>
      <c r="P91" s="194"/>
      <c r="Q91" s="147">
        <f>SUM(E91:P91)</f>
        <v>0</v>
      </c>
      <c r="R91" s="148">
        <v>39.1</v>
      </c>
      <c r="S91" s="148" t="s">
        <v>120</v>
      </c>
      <c r="T91" s="142">
        <f t="shared" si="7"/>
        <v>0</v>
      </c>
      <c r="U91" s="143">
        <f>T91*V91*(44/12)</f>
        <v>0</v>
      </c>
      <c r="V91" s="144">
        <v>1.89E-2</v>
      </c>
      <c r="W91" s="97"/>
      <c r="AB91" s="97"/>
      <c r="AC91" s="97"/>
      <c r="AD91" s="97"/>
      <c r="AE91" s="97"/>
      <c r="AF91" s="97"/>
      <c r="AG91" s="97"/>
    </row>
    <row r="92" spans="2:33" s="99" customFormat="1" ht="15" customHeight="1">
      <c r="B92" s="308"/>
      <c r="C92" s="188" t="str">
        <f>C55</f>
        <v>その他</v>
      </c>
      <c r="D92" s="189" t="str">
        <f>IF(D55="","",D55)</f>
        <v/>
      </c>
      <c r="E92" s="194"/>
      <c r="F92" s="194"/>
      <c r="G92" s="194"/>
      <c r="H92" s="194"/>
      <c r="I92" s="194"/>
      <c r="J92" s="194"/>
      <c r="K92" s="194"/>
      <c r="L92" s="194"/>
      <c r="M92" s="194"/>
      <c r="N92" s="194"/>
      <c r="O92" s="194"/>
      <c r="P92" s="194"/>
      <c r="Q92" s="147">
        <f>SUM(E92:P92)</f>
        <v>0</v>
      </c>
      <c r="R92" s="191">
        <f>IF($R$55="","",$R$55)</f>
        <v>40</v>
      </c>
      <c r="S92" s="191" t="str">
        <f>IF($S$55="","",$S$55)</f>
        <v/>
      </c>
      <c r="T92" s="142">
        <f>Q92*R92</f>
        <v>0</v>
      </c>
      <c r="U92" s="143">
        <f>T92*V92*(44/12)</f>
        <v>0</v>
      </c>
      <c r="V92" s="192">
        <f>IF($V$55="","",$V$55)</f>
        <v>0.01</v>
      </c>
      <c r="W92" s="97"/>
      <c r="AB92" s="97"/>
      <c r="AC92" s="97"/>
      <c r="AD92" s="97"/>
      <c r="AE92" s="97"/>
      <c r="AF92" s="97"/>
      <c r="AG92" s="97"/>
    </row>
    <row r="93" spans="2:33" s="99" customFormat="1" ht="15" customHeight="1">
      <c r="B93" s="308"/>
      <c r="C93" s="136" t="s">
        <v>130</v>
      </c>
      <c r="D93" s="137" t="s">
        <v>99</v>
      </c>
      <c r="E93" s="169"/>
      <c r="F93" s="169"/>
      <c r="G93" s="169"/>
      <c r="H93" s="169"/>
      <c r="I93" s="169"/>
      <c r="J93" s="169"/>
      <c r="K93" s="169"/>
      <c r="L93" s="169"/>
      <c r="M93" s="169"/>
      <c r="N93" s="169"/>
      <c r="O93" s="169"/>
      <c r="P93" s="169"/>
      <c r="Q93" s="147">
        <f>SUM(E93:P93)</f>
        <v>0</v>
      </c>
      <c r="R93" s="148">
        <v>9.9699999999999989</v>
      </c>
      <c r="S93" s="148" t="s">
        <v>100</v>
      </c>
      <c r="T93" s="142">
        <f>-R93*Q93</f>
        <v>0</v>
      </c>
      <c r="U93" s="143">
        <f>-Q93*V93</f>
        <v>0</v>
      </c>
      <c r="V93" s="144">
        <v>0.57899999999999996</v>
      </c>
      <c r="W93" s="97"/>
      <c r="AB93" s="97"/>
      <c r="AC93" s="97"/>
      <c r="AD93" s="97"/>
      <c r="AE93" s="97"/>
      <c r="AF93" s="97"/>
      <c r="AG93" s="97"/>
    </row>
    <row r="94" spans="2:33" s="99" customFormat="1" ht="15" customHeight="1" thickBot="1">
      <c r="B94" s="206" t="s">
        <v>131</v>
      </c>
      <c r="C94" s="126"/>
      <c r="D94" s="112"/>
      <c r="E94" s="127"/>
      <c r="F94" s="127" t="s">
        <v>103</v>
      </c>
      <c r="G94" s="127" t="s">
        <v>103</v>
      </c>
      <c r="H94" s="127" t="s">
        <v>103</v>
      </c>
      <c r="I94" s="127" t="s">
        <v>103</v>
      </c>
      <c r="J94" s="127" t="s">
        <v>103</v>
      </c>
      <c r="K94" s="127" t="s">
        <v>103</v>
      </c>
      <c r="L94" s="127" t="s">
        <v>103</v>
      </c>
      <c r="M94" s="127" t="s">
        <v>103</v>
      </c>
      <c r="N94" s="127" t="s">
        <v>103</v>
      </c>
      <c r="O94" s="127" t="s">
        <v>103</v>
      </c>
      <c r="P94" s="127"/>
      <c r="Q94" s="127" t="s">
        <v>103</v>
      </c>
      <c r="R94" s="128" t="s">
        <v>125</v>
      </c>
      <c r="S94" s="128" t="s">
        <v>125</v>
      </c>
      <c r="T94" s="130">
        <f>SUM(T89:T93)</f>
        <v>0</v>
      </c>
      <c r="U94" s="131">
        <f>SUM(U89:U93)</f>
        <v>0</v>
      </c>
      <c r="V94" s="157" t="s">
        <v>125</v>
      </c>
      <c r="W94" s="97"/>
      <c r="AB94" s="97"/>
      <c r="AC94" s="97"/>
      <c r="AD94" s="97"/>
      <c r="AE94" s="97"/>
      <c r="AF94" s="97"/>
      <c r="AG94" s="97"/>
    </row>
    <row r="95" spans="2:33" s="99" customFormat="1" ht="15" customHeight="1">
      <c r="B95" s="207" t="s">
        <v>132</v>
      </c>
      <c r="C95" s="116" t="s">
        <v>98</v>
      </c>
      <c r="D95" s="117" t="s">
        <v>99</v>
      </c>
      <c r="E95" s="133"/>
      <c r="F95" s="133"/>
      <c r="G95" s="133"/>
      <c r="H95" s="133"/>
      <c r="I95" s="133"/>
      <c r="J95" s="133"/>
      <c r="K95" s="133"/>
      <c r="L95" s="133"/>
      <c r="M95" s="133"/>
      <c r="N95" s="133"/>
      <c r="O95" s="133"/>
      <c r="P95" s="133"/>
      <c r="Q95" s="119">
        <f>SUM(E95:P95)</f>
        <v>0</v>
      </c>
      <c r="R95" s="170">
        <v>9.9699999999999989</v>
      </c>
      <c r="S95" s="120" t="s">
        <v>100</v>
      </c>
      <c r="T95" s="122">
        <f t="shared" si="7"/>
        <v>0</v>
      </c>
      <c r="U95" s="123">
        <f>Q95*V95</f>
        <v>0</v>
      </c>
      <c r="V95" s="124">
        <v>0.57899999999999996</v>
      </c>
      <c r="W95" s="97"/>
      <c r="AB95" s="97"/>
      <c r="AC95" s="97"/>
      <c r="AD95" s="97"/>
      <c r="AE95" s="97"/>
      <c r="AF95" s="97"/>
      <c r="AG95" s="97"/>
    </row>
    <row r="96" spans="2:33" s="99" customFormat="1" ht="15" customHeight="1" thickBot="1">
      <c r="B96" s="208" t="s">
        <v>133</v>
      </c>
      <c r="C96" s="171"/>
      <c r="D96" s="171"/>
      <c r="E96" s="127" t="s">
        <v>103</v>
      </c>
      <c r="F96" s="127" t="s">
        <v>103</v>
      </c>
      <c r="G96" s="127" t="s">
        <v>103</v>
      </c>
      <c r="H96" s="127" t="s">
        <v>103</v>
      </c>
      <c r="I96" s="127" t="s">
        <v>103</v>
      </c>
      <c r="J96" s="127" t="s">
        <v>103</v>
      </c>
      <c r="K96" s="127" t="s">
        <v>103</v>
      </c>
      <c r="L96" s="127" t="s">
        <v>103</v>
      </c>
      <c r="M96" s="127" t="s">
        <v>103</v>
      </c>
      <c r="N96" s="127" t="s">
        <v>103</v>
      </c>
      <c r="O96" s="127" t="s">
        <v>103</v>
      </c>
      <c r="P96" s="127" t="s">
        <v>103</v>
      </c>
      <c r="Q96" s="127" t="s">
        <v>103</v>
      </c>
      <c r="R96" s="128" t="s">
        <v>125</v>
      </c>
      <c r="S96" s="128" t="s">
        <v>125</v>
      </c>
      <c r="T96" s="130">
        <f>T95</f>
        <v>0</v>
      </c>
      <c r="U96" s="131">
        <f>U95</f>
        <v>0</v>
      </c>
      <c r="V96" s="157" t="s">
        <v>125</v>
      </c>
      <c r="W96" s="97"/>
      <c r="AB96" s="97"/>
      <c r="AC96" s="97"/>
      <c r="AD96" s="97"/>
      <c r="AE96" s="97"/>
      <c r="AF96" s="97"/>
      <c r="AG96" s="97"/>
    </row>
    <row r="97" spans="2:33" s="99" customFormat="1" ht="15" customHeight="1">
      <c r="B97" s="172" t="s">
        <v>134</v>
      </c>
      <c r="C97" s="173"/>
      <c r="D97" s="173"/>
      <c r="E97" s="174"/>
      <c r="F97" s="174"/>
      <c r="G97" s="174"/>
      <c r="H97" s="174"/>
      <c r="I97" s="174"/>
      <c r="J97" s="174"/>
      <c r="K97" s="174"/>
      <c r="L97" s="174"/>
      <c r="M97" s="174"/>
      <c r="N97" s="174"/>
      <c r="O97" s="174"/>
      <c r="P97" s="174"/>
      <c r="Q97" s="174"/>
      <c r="R97" s="196" t="s">
        <v>103</v>
      </c>
      <c r="S97" s="196" t="s">
        <v>125</v>
      </c>
      <c r="T97" s="197">
        <f>T72+T80+T88+T94+T96</f>
        <v>0</v>
      </c>
      <c r="U97" s="177" t="s">
        <v>103</v>
      </c>
      <c r="V97" s="198" t="s">
        <v>125</v>
      </c>
      <c r="W97" s="97"/>
      <c r="AB97" s="97"/>
      <c r="AC97" s="97"/>
      <c r="AD97" s="97"/>
      <c r="AE97" s="97"/>
      <c r="AF97" s="97"/>
      <c r="AG97" s="97"/>
    </row>
    <row r="98" spans="2:33" s="99" customFormat="1" ht="15" customHeight="1" thickBot="1">
      <c r="B98" s="179" t="s">
        <v>135</v>
      </c>
      <c r="C98" s="129"/>
      <c r="D98" s="129"/>
      <c r="E98" s="180"/>
      <c r="F98" s="180"/>
      <c r="G98" s="180"/>
      <c r="H98" s="180"/>
      <c r="I98" s="180"/>
      <c r="J98" s="180"/>
      <c r="K98" s="180"/>
      <c r="L98" s="180"/>
      <c r="M98" s="180"/>
      <c r="N98" s="180"/>
      <c r="O98" s="180"/>
      <c r="P98" s="180"/>
      <c r="Q98" s="180"/>
      <c r="R98" s="199" t="s">
        <v>125</v>
      </c>
      <c r="S98" s="199" t="s">
        <v>125</v>
      </c>
      <c r="T98" s="200" t="s">
        <v>125</v>
      </c>
      <c r="U98" s="182">
        <f>U72+U80+U88+U94+U96</f>
        <v>0</v>
      </c>
      <c r="V98" s="201" t="s">
        <v>125</v>
      </c>
    </row>
    <row r="99" spans="2:33" s="99" customFormat="1" ht="14.5" customHeight="1">
      <c r="T99" s="100"/>
    </row>
    <row r="101" spans="2:33" ht="18" customHeight="1"/>
    <row r="102" spans="2:33" s="99" customFormat="1" ht="30" customHeight="1">
      <c r="B102" s="101" t="s">
        <v>142</v>
      </c>
      <c r="C102" s="102"/>
      <c r="D102" s="102"/>
      <c r="E102" s="102"/>
      <c r="F102" s="102"/>
      <c r="G102" s="102"/>
      <c r="H102" s="102"/>
      <c r="I102" s="102"/>
      <c r="J102" s="102"/>
      <c r="K102" s="102"/>
      <c r="L102" s="102"/>
      <c r="M102" s="102"/>
      <c r="N102" s="102"/>
      <c r="O102" s="102"/>
      <c r="P102" s="103" t="s">
        <v>193</v>
      </c>
      <c r="Q102" s="102"/>
      <c r="R102" s="102"/>
      <c r="S102" s="102"/>
      <c r="T102" s="104"/>
      <c r="U102" s="102"/>
      <c r="V102" s="105">
        <v>0</v>
      </c>
    </row>
    <row r="103" spans="2:33" s="99" customFormat="1" ht="15" customHeight="1">
      <c r="T103" s="100"/>
      <c r="V103" s="106"/>
    </row>
    <row r="104" spans="2:33" s="99" customFormat="1" ht="15" customHeight="1">
      <c r="B104" s="107" t="s">
        <v>194</v>
      </c>
      <c r="T104" s="100"/>
    </row>
    <row r="105" spans="2:33" s="99" customFormat="1" ht="12" customHeight="1">
      <c r="B105" s="107" t="s">
        <v>195</v>
      </c>
      <c r="T105" s="100"/>
    </row>
    <row r="106" spans="2:33" s="99" customFormat="1" ht="11.5" customHeight="1" thickBot="1">
      <c r="T106" s="109" t="s">
        <v>87</v>
      </c>
      <c r="U106" s="110" t="s">
        <v>88</v>
      </c>
      <c r="V106" s="110" t="s">
        <v>89</v>
      </c>
    </row>
    <row r="107" spans="2:33" s="99" customFormat="1" ht="15" customHeight="1">
      <c r="B107" s="317" t="s">
        <v>143</v>
      </c>
      <c r="C107" s="318"/>
      <c r="D107" s="319"/>
      <c r="E107" s="302" t="s">
        <v>144</v>
      </c>
      <c r="F107" s="303"/>
      <c r="G107" s="303"/>
      <c r="H107" s="303"/>
      <c r="I107" s="303"/>
      <c r="J107" s="303"/>
      <c r="K107" s="303"/>
      <c r="L107" s="303"/>
      <c r="M107" s="303"/>
      <c r="N107" s="303"/>
      <c r="O107" s="303"/>
      <c r="P107" s="303"/>
      <c r="Q107" s="303"/>
      <c r="R107" s="303"/>
      <c r="S107" s="303"/>
      <c r="T107" s="303"/>
      <c r="U107" s="303"/>
      <c r="V107" s="304"/>
      <c r="W107" s="97"/>
      <c r="AB107" s="97"/>
      <c r="AC107" s="97"/>
      <c r="AD107" s="97"/>
      <c r="AE107" s="97"/>
      <c r="AF107" s="97"/>
      <c r="AG107" s="97"/>
    </row>
    <row r="108" spans="2:33" s="99" customFormat="1" ht="46" thickBot="1">
      <c r="B108" s="320"/>
      <c r="C108" s="321"/>
      <c r="D108" s="322"/>
      <c r="E108" s="112" t="s">
        <v>13</v>
      </c>
      <c r="F108" s="112" t="s">
        <v>140</v>
      </c>
      <c r="G108" s="112" t="s">
        <v>15</v>
      </c>
      <c r="H108" s="112" t="s">
        <v>16</v>
      </c>
      <c r="I108" s="112" t="s">
        <v>17</v>
      </c>
      <c r="J108" s="112" t="s">
        <v>18</v>
      </c>
      <c r="K108" s="112" t="s">
        <v>19</v>
      </c>
      <c r="L108" s="112" t="s">
        <v>20</v>
      </c>
      <c r="M108" s="112" t="s">
        <v>21</v>
      </c>
      <c r="N108" s="112" t="s">
        <v>22</v>
      </c>
      <c r="O108" s="112" t="s">
        <v>23</v>
      </c>
      <c r="P108" s="112" t="s">
        <v>24</v>
      </c>
      <c r="Q108" s="112" t="s">
        <v>92</v>
      </c>
      <c r="R108" s="305" t="s">
        <v>93</v>
      </c>
      <c r="S108" s="306"/>
      <c r="T108" s="186" t="s">
        <v>94</v>
      </c>
      <c r="U108" s="114" t="s">
        <v>95</v>
      </c>
      <c r="V108" s="115" t="s">
        <v>96</v>
      </c>
      <c r="W108" s="97"/>
      <c r="AB108" s="97"/>
      <c r="AC108" s="97"/>
      <c r="AD108" s="97"/>
      <c r="AE108" s="97"/>
      <c r="AF108" s="97"/>
      <c r="AG108" s="97"/>
    </row>
    <row r="109" spans="2:33" s="99" customFormat="1" ht="20" customHeight="1">
      <c r="B109" s="204" t="s">
        <v>97</v>
      </c>
      <c r="C109" s="116" t="s">
        <v>98</v>
      </c>
      <c r="D109" s="117" t="s">
        <v>99</v>
      </c>
      <c r="E109" s="118"/>
      <c r="F109" s="118"/>
      <c r="G109" s="118"/>
      <c r="H109" s="118"/>
      <c r="I109" s="118"/>
      <c r="J109" s="118"/>
      <c r="K109" s="118"/>
      <c r="L109" s="118"/>
      <c r="M109" s="118"/>
      <c r="N109" s="118"/>
      <c r="O109" s="118"/>
      <c r="P109" s="118"/>
      <c r="Q109" s="119">
        <f>SUM(E109:P109)</f>
        <v>0</v>
      </c>
      <c r="R109" s="170">
        <v>9.9699999999999989</v>
      </c>
      <c r="S109" s="120" t="s">
        <v>100</v>
      </c>
      <c r="T109" s="122">
        <f>R109*Q109</f>
        <v>0</v>
      </c>
      <c r="U109" s="123">
        <f>Q109*V109</f>
        <v>0</v>
      </c>
      <c r="V109" s="202">
        <v>0.57899999999999996</v>
      </c>
      <c r="W109" s="97" t="s">
        <v>146</v>
      </c>
      <c r="AB109" s="97"/>
      <c r="AC109" s="97"/>
      <c r="AD109" s="97"/>
      <c r="AE109" s="97"/>
      <c r="AF109" s="97"/>
      <c r="AG109" s="97"/>
    </row>
    <row r="110" spans="2:33" s="99" customFormat="1" ht="20" customHeight="1" thickBot="1">
      <c r="B110" s="205" t="s">
        <v>101</v>
      </c>
      <c r="C110" s="126" t="s">
        <v>98</v>
      </c>
      <c r="D110" s="112" t="s">
        <v>99</v>
      </c>
      <c r="E110" s="127"/>
      <c r="F110" s="127" t="s">
        <v>103</v>
      </c>
      <c r="G110" s="127" t="s">
        <v>103</v>
      </c>
      <c r="H110" s="127" t="s">
        <v>103</v>
      </c>
      <c r="I110" s="127" t="s">
        <v>103</v>
      </c>
      <c r="J110" s="127" t="s">
        <v>103</v>
      </c>
      <c r="K110" s="127" t="s">
        <v>103</v>
      </c>
      <c r="L110" s="127" t="s">
        <v>103</v>
      </c>
      <c r="M110" s="127" t="s">
        <v>103</v>
      </c>
      <c r="N110" s="127" t="s">
        <v>103</v>
      </c>
      <c r="O110" s="127" t="s">
        <v>103</v>
      </c>
      <c r="P110" s="127" t="s">
        <v>103</v>
      </c>
      <c r="Q110" s="127" t="s">
        <v>103</v>
      </c>
      <c r="R110" s="128" t="s">
        <v>125</v>
      </c>
      <c r="S110" s="128" t="s">
        <v>125</v>
      </c>
      <c r="T110" s="130">
        <f>T109</f>
        <v>0</v>
      </c>
      <c r="U110" s="131">
        <f>U109</f>
        <v>0</v>
      </c>
      <c r="V110" s="157" t="s">
        <v>125</v>
      </c>
      <c r="W110" s="97"/>
      <c r="AB110" s="97"/>
      <c r="AC110" s="97"/>
      <c r="AD110" s="97"/>
      <c r="AE110" s="97"/>
      <c r="AF110" s="97"/>
      <c r="AG110" s="97"/>
    </row>
    <row r="111" spans="2:33" s="99" customFormat="1" ht="15" customHeight="1">
      <c r="B111" s="278" t="s">
        <v>104</v>
      </c>
      <c r="C111" s="116" t="s">
        <v>98</v>
      </c>
      <c r="D111" s="117" t="s">
        <v>99</v>
      </c>
      <c r="E111" s="133"/>
      <c r="F111" s="133"/>
      <c r="G111" s="133"/>
      <c r="H111" s="133"/>
      <c r="I111" s="133"/>
      <c r="J111" s="133"/>
      <c r="K111" s="133"/>
      <c r="L111" s="133"/>
      <c r="M111" s="133"/>
      <c r="N111" s="133"/>
      <c r="O111" s="133"/>
      <c r="P111" s="133"/>
      <c r="Q111" s="134">
        <f t="shared" ref="Q111:Q112" si="9">SUM(E111:P111)</f>
        <v>0</v>
      </c>
      <c r="R111" s="135">
        <v>9.9699999999999989</v>
      </c>
      <c r="S111" s="120" t="s">
        <v>100</v>
      </c>
      <c r="T111" s="122">
        <f t="shared" ref="T111:T112" si="10">R111*Q111</f>
        <v>0</v>
      </c>
      <c r="U111" s="123">
        <f>Q111*V111</f>
        <v>0</v>
      </c>
      <c r="V111" s="187">
        <v>0.57899999999999996</v>
      </c>
      <c r="W111" s="97"/>
      <c r="AB111" s="97"/>
      <c r="AC111" s="97"/>
      <c r="AD111" s="97"/>
      <c r="AE111" s="97"/>
      <c r="AF111" s="97"/>
      <c r="AG111" s="97"/>
    </row>
    <row r="112" spans="2:33" s="99" customFormat="1" ht="15" customHeight="1">
      <c r="B112" s="279"/>
      <c r="C112" s="136" t="s">
        <v>141</v>
      </c>
      <c r="D112" s="137" t="s">
        <v>107</v>
      </c>
      <c r="E112" s="138"/>
      <c r="F112" s="138"/>
      <c r="G112" s="138"/>
      <c r="H112" s="138"/>
      <c r="I112" s="138"/>
      <c r="J112" s="138"/>
      <c r="K112" s="138"/>
      <c r="L112" s="138"/>
      <c r="M112" s="138"/>
      <c r="N112" s="138"/>
      <c r="O112" s="138"/>
      <c r="P112" s="138"/>
      <c r="Q112" s="139">
        <f t="shared" si="9"/>
        <v>0</v>
      </c>
      <c r="R112" s="148">
        <f>$R$37</f>
        <v>45</v>
      </c>
      <c r="S112" s="148" t="s">
        <v>108</v>
      </c>
      <c r="T112" s="142">
        <f t="shared" si="10"/>
        <v>0</v>
      </c>
      <c r="U112" s="143">
        <f>T112*V112*(44/12)</f>
        <v>0</v>
      </c>
      <c r="V112" s="144">
        <v>1.3599999999999999E-2</v>
      </c>
      <c r="W112" s="97"/>
      <c r="AB112" s="97"/>
      <c r="AC112" s="97"/>
      <c r="AD112" s="97"/>
      <c r="AE112" s="97"/>
      <c r="AF112" s="97"/>
      <c r="AG112" s="97"/>
    </row>
    <row r="113" spans="2:33" s="99" customFormat="1" ht="15" customHeight="1">
      <c r="B113" s="279"/>
      <c r="C113" s="136" t="s">
        <v>112</v>
      </c>
      <c r="D113" s="137" t="s">
        <v>113</v>
      </c>
      <c r="E113" s="146"/>
      <c r="F113" s="146"/>
      <c r="G113" s="146"/>
      <c r="H113" s="146"/>
      <c r="I113" s="146"/>
      <c r="J113" s="146"/>
      <c r="K113" s="146"/>
      <c r="L113" s="146"/>
      <c r="M113" s="146"/>
      <c r="N113" s="146"/>
      <c r="O113" s="146"/>
      <c r="P113" s="146"/>
      <c r="Q113" s="147">
        <f>SUM(E113:P113)</f>
        <v>0</v>
      </c>
      <c r="R113" s="148">
        <f>$P$29</f>
        <v>50.8</v>
      </c>
      <c r="S113" s="148" t="s">
        <v>114</v>
      </c>
      <c r="T113" s="142">
        <f>Q113/$K$29*R113</f>
        <v>0</v>
      </c>
      <c r="U113" s="143">
        <f>T113*V113*(44/12)</f>
        <v>0</v>
      </c>
      <c r="V113" s="149">
        <v>1.61E-2</v>
      </c>
      <c r="W113" s="97"/>
      <c r="AB113" s="97"/>
      <c r="AC113" s="97"/>
      <c r="AD113" s="97"/>
      <c r="AE113" s="97"/>
      <c r="AF113" s="97"/>
      <c r="AG113" s="97"/>
    </row>
    <row r="114" spans="2:33" s="99" customFormat="1" ht="15" customHeight="1">
      <c r="B114" s="279"/>
      <c r="C114" s="136" t="s">
        <v>118</v>
      </c>
      <c r="D114" s="137" t="s">
        <v>119</v>
      </c>
      <c r="E114" s="146"/>
      <c r="F114" s="146"/>
      <c r="G114" s="146"/>
      <c r="H114" s="146"/>
      <c r="I114" s="146"/>
      <c r="J114" s="146"/>
      <c r="K114" s="146"/>
      <c r="L114" s="146"/>
      <c r="M114" s="146"/>
      <c r="N114" s="146"/>
      <c r="O114" s="146"/>
      <c r="P114" s="146"/>
      <c r="Q114" s="147">
        <f t="shared" ref="Q114:Q117" si="11">SUM(E114:P114)</f>
        <v>0</v>
      </c>
      <c r="R114" s="148">
        <v>39.1</v>
      </c>
      <c r="S114" s="148" t="s">
        <v>120</v>
      </c>
      <c r="T114" s="142">
        <f t="shared" ref="T114:T116" si="12">R114*Q114</f>
        <v>0</v>
      </c>
      <c r="U114" s="143">
        <f>T114*V114*(44/12)</f>
        <v>0</v>
      </c>
      <c r="V114" s="149">
        <v>1.89E-2</v>
      </c>
      <c r="W114" s="97"/>
      <c r="AB114" s="97"/>
      <c r="AC114" s="97"/>
      <c r="AD114" s="97"/>
      <c r="AE114" s="97"/>
      <c r="AF114" s="97"/>
      <c r="AG114" s="97"/>
    </row>
    <row r="115" spans="2:33" s="99" customFormat="1" ht="15" customHeight="1">
      <c r="B115" s="279"/>
      <c r="C115" s="136" t="s">
        <v>121</v>
      </c>
      <c r="D115" s="137" t="s">
        <v>119</v>
      </c>
      <c r="E115" s="146"/>
      <c r="F115" s="146"/>
      <c r="G115" s="146"/>
      <c r="H115" s="146"/>
      <c r="I115" s="146"/>
      <c r="J115" s="146"/>
      <c r="K115" s="146"/>
      <c r="L115" s="146"/>
      <c r="M115" s="146"/>
      <c r="N115" s="146"/>
      <c r="O115" s="146"/>
      <c r="P115" s="146"/>
      <c r="Q115" s="147">
        <f t="shared" si="11"/>
        <v>0</v>
      </c>
      <c r="R115" s="148">
        <v>36.700000000000003</v>
      </c>
      <c r="S115" s="148" t="s">
        <v>120</v>
      </c>
      <c r="T115" s="142">
        <f t="shared" si="12"/>
        <v>0</v>
      </c>
      <c r="U115" s="143">
        <f>T115*V115*(44/12)</f>
        <v>0</v>
      </c>
      <c r="V115" s="149">
        <v>1.8499999999999999E-2</v>
      </c>
      <c r="W115" s="97"/>
      <c r="AB115" s="97"/>
      <c r="AC115" s="97"/>
      <c r="AD115" s="97"/>
      <c r="AE115" s="97"/>
      <c r="AF115" s="97"/>
      <c r="AG115" s="97"/>
    </row>
    <row r="116" spans="2:33" s="99" customFormat="1" ht="15" customHeight="1">
      <c r="B116" s="279"/>
      <c r="C116" s="136" t="s">
        <v>122</v>
      </c>
      <c r="D116" s="137" t="s">
        <v>119</v>
      </c>
      <c r="E116" s="146"/>
      <c r="F116" s="146"/>
      <c r="G116" s="146"/>
      <c r="H116" s="146"/>
      <c r="I116" s="146"/>
      <c r="J116" s="146"/>
      <c r="K116" s="146"/>
      <c r="L116" s="146"/>
      <c r="M116" s="146"/>
      <c r="N116" s="146"/>
      <c r="O116" s="146"/>
      <c r="P116" s="146"/>
      <c r="Q116" s="147">
        <f t="shared" si="11"/>
        <v>0</v>
      </c>
      <c r="R116" s="148">
        <v>37.699999999999996</v>
      </c>
      <c r="S116" s="148" t="s">
        <v>120</v>
      </c>
      <c r="T116" s="142">
        <f t="shared" si="12"/>
        <v>0</v>
      </c>
      <c r="U116" s="143">
        <f>T116*V116*(44/12)</f>
        <v>0</v>
      </c>
      <c r="V116" s="149">
        <v>1.8700000000000001E-2</v>
      </c>
      <c r="W116" s="97"/>
      <c r="AB116" s="97"/>
      <c r="AC116" s="97"/>
      <c r="AD116" s="97"/>
      <c r="AE116" s="97"/>
      <c r="AF116" s="97"/>
      <c r="AG116" s="97"/>
    </row>
    <row r="117" spans="2:33" s="99" customFormat="1" ht="15" customHeight="1">
      <c r="B117" s="279"/>
      <c r="C117" s="188" t="str">
        <f>C87</f>
        <v>その他</v>
      </c>
      <c r="D117" s="189" t="str">
        <f>IF(D80="","",D80)</f>
        <v/>
      </c>
      <c r="E117" s="146"/>
      <c r="F117" s="190"/>
      <c r="G117" s="190"/>
      <c r="H117" s="190"/>
      <c r="I117" s="190"/>
      <c r="J117" s="190"/>
      <c r="K117" s="190"/>
      <c r="L117" s="190"/>
      <c r="M117" s="190"/>
      <c r="N117" s="190"/>
      <c r="O117" s="190"/>
      <c r="P117" s="190"/>
      <c r="Q117" s="147">
        <f t="shared" si="11"/>
        <v>0</v>
      </c>
      <c r="R117" s="191">
        <f>IF($R$42="","",$R$42)</f>
        <v>40</v>
      </c>
      <c r="S117" s="191" t="str">
        <f>IF($S$42="","",$S$42)</f>
        <v/>
      </c>
      <c r="T117" s="142">
        <f>IF(R117="","",R117*Q117)</f>
        <v>0</v>
      </c>
      <c r="U117" s="143">
        <f>IF(V117="","",T117*V117*(44/12))</f>
        <v>0</v>
      </c>
      <c r="V117" s="192">
        <f>IF($V$42="","",$V$42)</f>
        <v>0.01</v>
      </c>
      <c r="W117" s="97"/>
      <c r="AB117" s="97"/>
      <c r="AC117" s="97"/>
      <c r="AD117" s="97"/>
      <c r="AE117" s="97"/>
      <c r="AF117" s="97"/>
      <c r="AG117" s="97"/>
    </row>
    <row r="118" spans="2:33" s="99" customFormat="1" ht="15" customHeight="1" thickBot="1">
      <c r="B118" s="205" t="s">
        <v>124</v>
      </c>
      <c r="C118" s="126"/>
      <c r="D118" s="112"/>
      <c r="E118" s="127"/>
      <c r="F118" s="127" t="s">
        <v>103</v>
      </c>
      <c r="G118" s="127" t="s">
        <v>103</v>
      </c>
      <c r="H118" s="127" t="s">
        <v>103</v>
      </c>
      <c r="I118" s="127" t="s">
        <v>103</v>
      </c>
      <c r="J118" s="127" t="s">
        <v>103</v>
      </c>
      <c r="K118" s="127" t="s">
        <v>103</v>
      </c>
      <c r="L118" s="127" t="s">
        <v>103</v>
      </c>
      <c r="M118" s="127" t="s">
        <v>103</v>
      </c>
      <c r="N118" s="127" t="s">
        <v>103</v>
      </c>
      <c r="O118" s="127" t="s">
        <v>103</v>
      </c>
      <c r="P118" s="127" t="s">
        <v>103</v>
      </c>
      <c r="Q118" s="127" t="s">
        <v>103</v>
      </c>
      <c r="R118" s="128" t="s">
        <v>125</v>
      </c>
      <c r="S118" s="128" t="s">
        <v>125</v>
      </c>
      <c r="T118" s="130">
        <f>SUM(T111:T117)</f>
        <v>0</v>
      </c>
      <c r="U118" s="131">
        <f>SUM(U111:U117)</f>
        <v>0</v>
      </c>
      <c r="V118" s="157" t="s">
        <v>125</v>
      </c>
      <c r="W118" s="97"/>
      <c r="AB118" s="97"/>
      <c r="AC118" s="97"/>
      <c r="AD118" s="97"/>
      <c r="AE118" s="97"/>
      <c r="AF118" s="97"/>
      <c r="AG118" s="97"/>
    </row>
    <row r="119" spans="2:33" s="99" customFormat="1" ht="15" customHeight="1">
      <c r="B119" s="278" t="s">
        <v>126</v>
      </c>
      <c r="C119" s="116" t="s">
        <v>98</v>
      </c>
      <c r="D119" s="117" t="s">
        <v>99</v>
      </c>
      <c r="E119" s="118"/>
      <c r="F119" s="118"/>
      <c r="G119" s="118"/>
      <c r="H119" s="118"/>
      <c r="I119" s="118"/>
      <c r="J119" s="118"/>
      <c r="K119" s="118"/>
      <c r="L119" s="118"/>
      <c r="M119" s="118"/>
      <c r="N119" s="118"/>
      <c r="O119" s="118"/>
      <c r="P119" s="118"/>
      <c r="Q119" s="119">
        <f t="shared" ref="Q119:Q125" si="13">SUM(E119:P119)</f>
        <v>0</v>
      </c>
      <c r="R119" s="135">
        <v>9.9699999999999989</v>
      </c>
      <c r="S119" s="120" t="s">
        <v>100</v>
      </c>
      <c r="T119" s="122">
        <f t="shared" ref="T119:T120" si="14">R119*Q119</f>
        <v>0</v>
      </c>
      <c r="U119" s="123">
        <f>Q119*V119</f>
        <v>0</v>
      </c>
      <c r="V119" s="124">
        <v>0.57899999999999996</v>
      </c>
      <c r="W119" s="97"/>
      <c r="AB119" s="97"/>
      <c r="AC119" s="97"/>
      <c r="AD119" s="97"/>
      <c r="AE119" s="97"/>
      <c r="AF119" s="97"/>
      <c r="AG119" s="97"/>
    </row>
    <row r="120" spans="2:33" s="99" customFormat="1" ht="15" customHeight="1">
      <c r="B120" s="279"/>
      <c r="C120" s="136" t="s">
        <v>141</v>
      </c>
      <c r="D120" s="137" t="s">
        <v>113</v>
      </c>
      <c r="E120" s="193"/>
      <c r="F120" s="193"/>
      <c r="G120" s="193"/>
      <c r="H120" s="193"/>
      <c r="I120" s="193"/>
      <c r="J120" s="193"/>
      <c r="K120" s="193"/>
      <c r="L120" s="193"/>
      <c r="M120" s="193"/>
      <c r="N120" s="193"/>
      <c r="O120" s="193"/>
      <c r="P120" s="193"/>
      <c r="Q120" s="139">
        <f t="shared" si="13"/>
        <v>0</v>
      </c>
      <c r="R120" s="148">
        <f>$R$45</f>
        <v>45</v>
      </c>
      <c r="S120" s="148" t="s">
        <v>108</v>
      </c>
      <c r="T120" s="142">
        <f t="shared" si="14"/>
        <v>0</v>
      </c>
      <c r="U120" s="143">
        <f>T120*V120*(44/12)</f>
        <v>0</v>
      </c>
      <c r="V120" s="144">
        <v>1.3599999999999999E-2</v>
      </c>
      <c r="W120" s="97"/>
      <c r="AB120" s="97"/>
      <c r="AC120" s="97"/>
      <c r="AD120" s="97"/>
      <c r="AE120" s="97"/>
      <c r="AF120" s="97"/>
      <c r="AG120" s="97"/>
    </row>
    <row r="121" spans="2:33" s="99" customFormat="1" ht="15" customHeight="1">
      <c r="B121" s="279"/>
      <c r="C121" s="136" t="s">
        <v>112</v>
      </c>
      <c r="D121" s="137" t="s">
        <v>113</v>
      </c>
      <c r="E121" s="190"/>
      <c r="F121" s="190"/>
      <c r="G121" s="190"/>
      <c r="H121" s="190"/>
      <c r="I121" s="190"/>
      <c r="J121" s="190"/>
      <c r="K121" s="190"/>
      <c r="L121" s="190"/>
      <c r="M121" s="190"/>
      <c r="N121" s="190"/>
      <c r="O121" s="190"/>
      <c r="P121" s="190"/>
      <c r="Q121" s="147">
        <f t="shared" si="13"/>
        <v>0</v>
      </c>
      <c r="R121" s="148">
        <f>$P$29</f>
        <v>50.8</v>
      </c>
      <c r="S121" s="148" t="s">
        <v>114</v>
      </c>
      <c r="T121" s="142">
        <f>Q121/$K$29*R121</f>
        <v>0</v>
      </c>
      <c r="U121" s="143">
        <f>T121*V121*(44/12)</f>
        <v>0</v>
      </c>
      <c r="V121" s="149">
        <v>1.61E-2</v>
      </c>
      <c r="W121" s="97"/>
      <c r="AB121" s="97"/>
      <c r="AC121" s="97"/>
      <c r="AD121" s="97"/>
      <c r="AE121" s="97"/>
      <c r="AF121" s="97"/>
      <c r="AG121" s="97"/>
    </row>
    <row r="122" spans="2:33" s="99" customFormat="1" ht="15" customHeight="1">
      <c r="B122" s="279"/>
      <c r="C122" s="136" t="s">
        <v>118</v>
      </c>
      <c r="D122" s="137" t="s">
        <v>119</v>
      </c>
      <c r="E122" s="194"/>
      <c r="F122" s="194"/>
      <c r="G122" s="194"/>
      <c r="H122" s="194"/>
      <c r="I122" s="194"/>
      <c r="J122" s="194"/>
      <c r="K122" s="194"/>
      <c r="L122" s="194"/>
      <c r="M122" s="194"/>
      <c r="N122" s="194"/>
      <c r="O122" s="194"/>
      <c r="P122" s="194"/>
      <c r="Q122" s="147">
        <f t="shared" si="13"/>
        <v>0</v>
      </c>
      <c r="R122" s="148">
        <v>39.1</v>
      </c>
      <c r="S122" s="148" t="s">
        <v>120</v>
      </c>
      <c r="T122" s="142">
        <f t="shared" ref="T122:T124" si="15">R122*Q122</f>
        <v>0</v>
      </c>
      <c r="U122" s="143">
        <f>T122*V122*(44/12)</f>
        <v>0</v>
      </c>
      <c r="V122" s="144">
        <v>1.89E-2</v>
      </c>
      <c r="W122" s="97"/>
      <c r="AB122" s="97"/>
      <c r="AC122" s="97"/>
      <c r="AD122" s="97"/>
      <c r="AE122" s="97"/>
      <c r="AF122" s="97"/>
      <c r="AG122" s="97"/>
    </row>
    <row r="123" spans="2:33" s="99" customFormat="1" ht="15" customHeight="1">
      <c r="B123" s="279"/>
      <c r="C123" s="136" t="s">
        <v>121</v>
      </c>
      <c r="D123" s="137" t="s">
        <v>119</v>
      </c>
      <c r="E123" s="194"/>
      <c r="F123" s="194"/>
      <c r="G123" s="194"/>
      <c r="H123" s="194"/>
      <c r="I123" s="194"/>
      <c r="J123" s="194"/>
      <c r="K123" s="194"/>
      <c r="L123" s="194"/>
      <c r="M123" s="194"/>
      <c r="N123" s="194"/>
      <c r="O123" s="194"/>
      <c r="P123" s="194"/>
      <c r="Q123" s="147">
        <f t="shared" si="13"/>
        <v>0</v>
      </c>
      <c r="R123" s="148">
        <v>36.700000000000003</v>
      </c>
      <c r="S123" s="148" t="s">
        <v>120</v>
      </c>
      <c r="T123" s="142">
        <f t="shared" si="15"/>
        <v>0</v>
      </c>
      <c r="U123" s="143">
        <f>T123*V123*(44/12)</f>
        <v>0</v>
      </c>
      <c r="V123" s="144">
        <v>1.8499999999999999E-2</v>
      </c>
      <c r="W123" s="97"/>
      <c r="AB123" s="97"/>
      <c r="AC123" s="97"/>
      <c r="AD123" s="97"/>
      <c r="AE123" s="97"/>
      <c r="AF123" s="97"/>
      <c r="AG123" s="97"/>
    </row>
    <row r="124" spans="2:33" s="99" customFormat="1" ht="15" customHeight="1">
      <c r="B124" s="279"/>
      <c r="C124" s="136" t="s">
        <v>122</v>
      </c>
      <c r="D124" s="137" t="s">
        <v>119</v>
      </c>
      <c r="E124" s="194"/>
      <c r="F124" s="194"/>
      <c r="G124" s="194"/>
      <c r="H124" s="194"/>
      <c r="I124" s="194"/>
      <c r="J124" s="194"/>
      <c r="K124" s="194"/>
      <c r="L124" s="194"/>
      <c r="M124" s="194"/>
      <c r="N124" s="194"/>
      <c r="O124" s="194"/>
      <c r="P124" s="194"/>
      <c r="Q124" s="147">
        <f t="shared" si="13"/>
        <v>0</v>
      </c>
      <c r="R124" s="148">
        <v>37.699999999999996</v>
      </c>
      <c r="S124" s="148" t="s">
        <v>120</v>
      </c>
      <c r="T124" s="142">
        <f t="shared" si="15"/>
        <v>0</v>
      </c>
      <c r="U124" s="143">
        <f>T124*V124*(44/12)</f>
        <v>0</v>
      </c>
      <c r="V124" s="144">
        <v>1.8700000000000001E-2</v>
      </c>
      <c r="W124" s="97"/>
      <c r="AB124" s="97"/>
      <c r="AC124" s="97"/>
      <c r="AD124" s="97"/>
      <c r="AE124" s="97"/>
      <c r="AF124" s="97"/>
      <c r="AG124" s="97"/>
    </row>
    <row r="125" spans="2:33" s="99" customFormat="1" ht="15" customHeight="1">
      <c r="B125" s="279"/>
      <c r="C125" s="188" t="str">
        <f>C87</f>
        <v>その他</v>
      </c>
      <c r="D125" s="189" t="str">
        <f>IF(D88="","",D88)</f>
        <v/>
      </c>
      <c r="E125" s="194"/>
      <c r="F125" s="169"/>
      <c r="G125" s="169"/>
      <c r="H125" s="169"/>
      <c r="I125" s="169"/>
      <c r="J125" s="169"/>
      <c r="K125" s="169"/>
      <c r="L125" s="169"/>
      <c r="M125" s="169"/>
      <c r="N125" s="169"/>
      <c r="O125" s="169"/>
      <c r="P125" s="169"/>
      <c r="Q125" s="147">
        <f t="shared" si="13"/>
        <v>0</v>
      </c>
      <c r="R125" s="191" t="str">
        <f>IF($R$50="","",$R$50)</f>
        <v/>
      </c>
      <c r="S125" s="191" t="str">
        <f>IF($S$50="","",$S$50)</f>
        <v/>
      </c>
      <c r="T125" s="142" t="str">
        <f>IF(R125="","",R125*Q125)</f>
        <v/>
      </c>
      <c r="U125" s="143" t="str">
        <f>IF(V125="","",T125*V125*(44/12))</f>
        <v/>
      </c>
      <c r="V125" s="192" t="str">
        <f>IF($V$50="","",$V$50)</f>
        <v/>
      </c>
      <c r="W125" s="97"/>
      <c r="AB125" s="97"/>
      <c r="AC125" s="97"/>
      <c r="AD125" s="97"/>
      <c r="AE125" s="97"/>
      <c r="AF125" s="97"/>
      <c r="AG125" s="97"/>
    </row>
    <row r="126" spans="2:33" s="99" customFormat="1" ht="15" customHeight="1" thickBot="1">
      <c r="B126" s="205" t="s">
        <v>127</v>
      </c>
      <c r="C126" s="126"/>
      <c r="D126" s="112"/>
      <c r="E126" s="127"/>
      <c r="F126" s="127" t="s">
        <v>103</v>
      </c>
      <c r="G126" s="127" t="s">
        <v>103</v>
      </c>
      <c r="H126" s="127" t="s">
        <v>103</v>
      </c>
      <c r="I126" s="127" t="s">
        <v>103</v>
      </c>
      <c r="J126" s="127" t="s">
        <v>103</v>
      </c>
      <c r="K126" s="127" t="s">
        <v>103</v>
      </c>
      <c r="L126" s="127" t="s">
        <v>103</v>
      </c>
      <c r="M126" s="127" t="s">
        <v>103</v>
      </c>
      <c r="N126" s="127" t="s">
        <v>103</v>
      </c>
      <c r="O126" s="127" t="s">
        <v>103</v>
      </c>
      <c r="P126" s="127" t="s">
        <v>103</v>
      </c>
      <c r="Q126" s="127" t="s">
        <v>125</v>
      </c>
      <c r="R126" s="128" t="s">
        <v>125</v>
      </c>
      <c r="S126" s="128" t="s">
        <v>125</v>
      </c>
      <c r="T126" s="130">
        <f>SUM(T119:T125)</f>
        <v>0</v>
      </c>
      <c r="U126" s="131">
        <f>SUM(U119:U125)</f>
        <v>0</v>
      </c>
      <c r="V126" s="157" t="s">
        <v>125</v>
      </c>
      <c r="W126" s="97"/>
      <c r="AB126" s="97"/>
      <c r="AC126" s="97"/>
      <c r="AD126" s="97"/>
      <c r="AE126" s="97"/>
      <c r="AF126" s="97"/>
      <c r="AG126" s="97"/>
    </row>
    <row r="127" spans="2:33" s="99" customFormat="1" ht="15" customHeight="1">
      <c r="B127" s="307" t="s">
        <v>128</v>
      </c>
      <c r="C127" s="116" t="s">
        <v>109</v>
      </c>
      <c r="D127" s="117" t="s">
        <v>107</v>
      </c>
      <c r="E127" s="195"/>
      <c r="F127" s="195"/>
      <c r="G127" s="195"/>
      <c r="H127" s="195"/>
      <c r="I127" s="195"/>
      <c r="J127" s="195"/>
      <c r="K127" s="195"/>
      <c r="L127" s="195"/>
      <c r="M127" s="195"/>
      <c r="N127" s="195"/>
      <c r="O127" s="195"/>
      <c r="P127" s="195"/>
      <c r="Q127" s="119">
        <f>SUM(E127:P127)</f>
        <v>0</v>
      </c>
      <c r="R127" s="148">
        <f>$R$52</f>
        <v>45</v>
      </c>
      <c r="S127" s="120" t="s">
        <v>108</v>
      </c>
      <c r="T127" s="122">
        <f t="shared" ref="T127" si="16">R127*Q127</f>
        <v>0</v>
      </c>
      <c r="U127" s="143">
        <f>T127*V127*(44/12)</f>
        <v>0</v>
      </c>
      <c r="V127" s="144">
        <v>1.3599999999999999E-2</v>
      </c>
      <c r="W127" s="97"/>
      <c r="AB127" s="97"/>
      <c r="AC127" s="97"/>
      <c r="AD127" s="97"/>
      <c r="AE127" s="97"/>
      <c r="AF127" s="97"/>
      <c r="AG127" s="97"/>
    </row>
    <row r="128" spans="2:33" s="99" customFormat="1" ht="15" customHeight="1">
      <c r="B128" s="307"/>
      <c r="C128" s="136" t="s">
        <v>112</v>
      </c>
      <c r="D128" s="137" t="s">
        <v>113</v>
      </c>
      <c r="E128" s="190"/>
      <c r="F128" s="190"/>
      <c r="G128" s="190"/>
      <c r="H128" s="190"/>
      <c r="I128" s="190"/>
      <c r="J128" s="190"/>
      <c r="K128" s="190"/>
      <c r="L128" s="190"/>
      <c r="M128" s="190"/>
      <c r="N128" s="190"/>
      <c r="O128" s="190"/>
      <c r="P128" s="190"/>
      <c r="Q128" s="147">
        <f>SUM(E128:P128)</f>
        <v>0</v>
      </c>
      <c r="R128" s="148">
        <f>$P$29</f>
        <v>50.8</v>
      </c>
      <c r="S128" s="148" t="s">
        <v>114</v>
      </c>
      <c r="T128" s="142">
        <f>Q128/$K$29*R128</f>
        <v>0</v>
      </c>
      <c r="U128" s="143">
        <f>T128*V128*(44/12)</f>
        <v>0</v>
      </c>
      <c r="V128" s="149">
        <v>1.61E-2</v>
      </c>
      <c r="W128" s="97"/>
      <c r="AB128" s="97"/>
      <c r="AC128" s="97"/>
      <c r="AD128" s="97"/>
      <c r="AE128" s="97"/>
      <c r="AF128" s="97"/>
      <c r="AG128" s="97"/>
    </row>
    <row r="129" spans="2:33" s="99" customFormat="1" ht="15" customHeight="1">
      <c r="B129" s="308"/>
      <c r="C129" s="136" t="s">
        <v>118</v>
      </c>
      <c r="D129" s="137" t="s">
        <v>119</v>
      </c>
      <c r="E129" s="194"/>
      <c r="F129" s="194"/>
      <c r="G129" s="194"/>
      <c r="H129" s="194"/>
      <c r="I129" s="194"/>
      <c r="J129" s="194"/>
      <c r="K129" s="194"/>
      <c r="L129" s="194"/>
      <c r="M129" s="194"/>
      <c r="N129" s="194"/>
      <c r="O129" s="194"/>
      <c r="P129" s="194"/>
      <c r="Q129" s="147">
        <f>SUM(E129:P129)</f>
        <v>0</v>
      </c>
      <c r="R129" s="148">
        <v>39.1</v>
      </c>
      <c r="S129" s="148" t="s">
        <v>120</v>
      </c>
      <c r="T129" s="142">
        <f t="shared" ref="T129" si="17">R129*Q129</f>
        <v>0</v>
      </c>
      <c r="U129" s="143">
        <f>T129*V129*(44/12)</f>
        <v>0</v>
      </c>
      <c r="V129" s="144">
        <v>1.89E-2</v>
      </c>
      <c r="W129" s="97"/>
      <c r="AB129" s="97"/>
      <c r="AC129" s="97"/>
      <c r="AD129" s="97"/>
      <c r="AE129" s="97"/>
      <c r="AF129" s="97"/>
      <c r="AG129" s="97"/>
    </row>
    <row r="130" spans="2:33" s="99" customFormat="1" ht="15" customHeight="1">
      <c r="B130" s="308"/>
      <c r="C130" s="188" t="str">
        <f>C92</f>
        <v>その他</v>
      </c>
      <c r="D130" s="189" t="str">
        <f>D92</f>
        <v/>
      </c>
      <c r="E130" s="194"/>
      <c r="F130" s="194"/>
      <c r="G130" s="194"/>
      <c r="H130" s="194"/>
      <c r="I130" s="194"/>
      <c r="J130" s="194"/>
      <c r="K130" s="194"/>
      <c r="L130" s="194"/>
      <c r="M130" s="194"/>
      <c r="N130" s="194"/>
      <c r="O130" s="194"/>
      <c r="P130" s="194"/>
      <c r="Q130" s="147">
        <f>SUM(E130:P130)</f>
        <v>0</v>
      </c>
      <c r="R130" s="191">
        <f>IF($R$55="","",$R$55)</f>
        <v>40</v>
      </c>
      <c r="S130" s="191" t="str">
        <f>IF($S$55="","",$S$55)</f>
        <v/>
      </c>
      <c r="T130" s="142">
        <f>IF(R130="","",R130*Q130)</f>
        <v>0</v>
      </c>
      <c r="U130" s="143">
        <f>IF(V130="","",T130*V130*(44/12))</f>
        <v>0</v>
      </c>
      <c r="V130" s="192">
        <f>IF(V55="","",V55)</f>
        <v>0.01</v>
      </c>
      <c r="W130" s="97"/>
      <c r="AB130" s="97"/>
      <c r="AC130" s="97"/>
      <c r="AD130" s="97"/>
      <c r="AE130" s="97"/>
      <c r="AF130" s="97"/>
      <c r="AG130" s="97"/>
    </row>
    <row r="131" spans="2:33" s="99" customFormat="1" ht="15" customHeight="1">
      <c r="B131" s="308"/>
      <c r="C131" s="136" t="s">
        <v>130</v>
      </c>
      <c r="D131" s="137" t="s">
        <v>99</v>
      </c>
      <c r="E131" s="169"/>
      <c r="F131" s="169"/>
      <c r="G131" s="169"/>
      <c r="H131" s="169"/>
      <c r="I131" s="169"/>
      <c r="J131" s="169"/>
      <c r="K131" s="169"/>
      <c r="L131" s="169"/>
      <c r="M131" s="169"/>
      <c r="N131" s="169"/>
      <c r="O131" s="169"/>
      <c r="P131" s="169"/>
      <c r="Q131" s="147">
        <f>SUM(E131:P131)</f>
        <v>0</v>
      </c>
      <c r="R131" s="148">
        <v>9.9699999999999989</v>
      </c>
      <c r="S131" s="148" t="s">
        <v>100</v>
      </c>
      <c r="T131" s="142">
        <f>-R131*Q131</f>
        <v>0</v>
      </c>
      <c r="U131" s="143">
        <f>-Q131*V131</f>
        <v>0</v>
      </c>
      <c r="V131" s="144">
        <v>0.57899999999999996</v>
      </c>
      <c r="W131" s="97"/>
      <c r="AB131" s="97"/>
      <c r="AC131" s="97"/>
      <c r="AD131" s="97"/>
      <c r="AE131" s="97"/>
      <c r="AF131" s="97"/>
      <c r="AG131" s="97"/>
    </row>
    <row r="132" spans="2:33" s="99" customFormat="1" ht="15" customHeight="1" thickBot="1">
      <c r="B132" s="206" t="s">
        <v>131</v>
      </c>
      <c r="C132" s="126"/>
      <c r="D132" s="112"/>
      <c r="E132" s="127"/>
      <c r="F132" s="127" t="s">
        <v>103</v>
      </c>
      <c r="G132" s="127" t="s">
        <v>103</v>
      </c>
      <c r="H132" s="127" t="s">
        <v>103</v>
      </c>
      <c r="I132" s="127" t="s">
        <v>103</v>
      </c>
      <c r="J132" s="127" t="s">
        <v>103</v>
      </c>
      <c r="K132" s="127" t="s">
        <v>103</v>
      </c>
      <c r="L132" s="127" t="s">
        <v>103</v>
      </c>
      <c r="M132" s="127" t="s">
        <v>103</v>
      </c>
      <c r="N132" s="127" t="s">
        <v>103</v>
      </c>
      <c r="O132" s="127" t="s">
        <v>103</v>
      </c>
      <c r="P132" s="127" t="s">
        <v>103</v>
      </c>
      <c r="Q132" s="127" t="s">
        <v>103</v>
      </c>
      <c r="R132" s="128" t="s">
        <v>125</v>
      </c>
      <c r="S132" s="128" t="s">
        <v>125</v>
      </c>
      <c r="T132" s="130">
        <f>SUM(T127:T131)</f>
        <v>0</v>
      </c>
      <c r="U132" s="131">
        <f>SUM(U127:U131)</f>
        <v>0</v>
      </c>
      <c r="V132" s="157" t="s">
        <v>125</v>
      </c>
      <c r="W132" s="97"/>
      <c r="AB132" s="97"/>
      <c r="AC132" s="97"/>
      <c r="AD132" s="97"/>
      <c r="AE132" s="97"/>
      <c r="AF132" s="97"/>
      <c r="AG132" s="97"/>
    </row>
    <row r="133" spans="2:33" s="99" customFormat="1" ht="15" customHeight="1">
      <c r="B133" s="207" t="s">
        <v>132</v>
      </c>
      <c r="C133" s="116" t="s">
        <v>98</v>
      </c>
      <c r="D133" s="117" t="s">
        <v>99</v>
      </c>
      <c r="E133" s="133"/>
      <c r="F133" s="133"/>
      <c r="G133" s="133"/>
      <c r="H133" s="133"/>
      <c r="I133" s="133"/>
      <c r="J133" s="133"/>
      <c r="K133" s="133"/>
      <c r="L133" s="133"/>
      <c r="M133" s="133"/>
      <c r="N133" s="133"/>
      <c r="O133" s="133"/>
      <c r="P133" s="133"/>
      <c r="Q133" s="119">
        <f>SUM(E133:P133)</f>
        <v>0</v>
      </c>
      <c r="R133" s="170">
        <v>9.9699999999999989</v>
      </c>
      <c r="S133" s="120" t="s">
        <v>100</v>
      </c>
      <c r="T133" s="122">
        <f t="shared" ref="T133" si="18">R133*Q133</f>
        <v>0</v>
      </c>
      <c r="U133" s="123">
        <f>Q133*V133</f>
        <v>0</v>
      </c>
      <c r="V133" s="124">
        <v>0.57899999999999996</v>
      </c>
      <c r="W133" s="97"/>
      <c r="AB133" s="97"/>
      <c r="AC133" s="97"/>
      <c r="AD133" s="97"/>
      <c r="AE133" s="97"/>
      <c r="AF133" s="97"/>
      <c r="AG133" s="97"/>
    </row>
    <row r="134" spans="2:33" s="99" customFormat="1" ht="15" customHeight="1" thickBot="1">
      <c r="B134" s="208" t="s">
        <v>133</v>
      </c>
      <c r="C134" s="171"/>
      <c r="D134" s="171"/>
      <c r="E134" s="127" t="s">
        <v>103</v>
      </c>
      <c r="F134" s="127" t="s">
        <v>103</v>
      </c>
      <c r="G134" s="127" t="s">
        <v>103</v>
      </c>
      <c r="H134" s="127" t="s">
        <v>103</v>
      </c>
      <c r="I134" s="127" t="s">
        <v>103</v>
      </c>
      <c r="J134" s="127" t="s">
        <v>103</v>
      </c>
      <c r="K134" s="127" t="s">
        <v>103</v>
      </c>
      <c r="L134" s="127" t="s">
        <v>103</v>
      </c>
      <c r="M134" s="127" t="s">
        <v>103</v>
      </c>
      <c r="N134" s="127" t="s">
        <v>103</v>
      </c>
      <c r="O134" s="127" t="s">
        <v>103</v>
      </c>
      <c r="P134" s="127" t="s">
        <v>103</v>
      </c>
      <c r="Q134" s="127" t="s">
        <v>103</v>
      </c>
      <c r="R134" s="128" t="s">
        <v>125</v>
      </c>
      <c r="S134" s="128" t="s">
        <v>125</v>
      </c>
      <c r="T134" s="130">
        <f>T133</f>
        <v>0</v>
      </c>
      <c r="U134" s="131">
        <f>U133</f>
        <v>0</v>
      </c>
      <c r="V134" s="157" t="s">
        <v>125</v>
      </c>
      <c r="W134" s="97"/>
      <c r="AB134" s="97"/>
      <c r="AC134" s="97"/>
      <c r="AD134" s="97"/>
      <c r="AE134" s="97"/>
      <c r="AF134" s="97"/>
      <c r="AG134" s="97"/>
    </row>
    <row r="135" spans="2:33" s="99" customFormat="1" ht="15" customHeight="1">
      <c r="B135" s="172" t="s">
        <v>134</v>
      </c>
      <c r="C135" s="173"/>
      <c r="D135" s="173"/>
      <c r="E135" s="174"/>
      <c r="F135" s="174"/>
      <c r="G135" s="174"/>
      <c r="H135" s="174"/>
      <c r="I135" s="174"/>
      <c r="J135" s="174"/>
      <c r="K135" s="174"/>
      <c r="L135" s="174"/>
      <c r="M135" s="174"/>
      <c r="N135" s="174"/>
      <c r="O135" s="174"/>
      <c r="P135" s="174"/>
      <c r="Q135" s="174"/>
      <c r="R135" s="196" t="s">
        <v>103</v>
      </c>
      <c r="S135" s="196" t="s">
        <v>125</v>
      </c>
      <c r="T135" s="176">
        <f>T110+T118+T126+T132+T134</f>
        <v>0</v>
      </c>
      <c r="U135" s="177" t="s">
        <v>103</v>
      </c>
      <c r="V135" s="198" t="s">
        <v>125</v>
      </c>
      <c r="W135" s="97"/>
      <c r="AB135" s="97"/>
      <c r="AC135" s="97"/>
      <c r="AD135" s="97"/>
      <c r="AE135" s="97"/>
      <c r="AF135" s="97"/>
      <c r="AG135" s="97"/>
    </row>
    <row r="136" spans="2:33" s="99" customFormat="1" ht="15" customHeight="1" thickBot="1">
      <c r="B136" s="179" t="s">
        <v>135</v>
      </c>
      <c r="C136" s="129"/>
      <c r="D136" s="129"/>
      <c r="E136" s="180"/>
      <c r="F136" s="180"/>
      <c r="G136" s="180"/>
      <c r="H136" s="180"/>
      <c r="I136" s="180"/>
      <c r="J136" s="180"/>
      <c r="K136" s="180"/>
      <c r="L136" s="180"/>
      <c r="M136" s="180"/>
      <c r="N136" s="180"/>
      <c r="O136" s="180"/>
      <c r="P136" s="180"/>
      <c r="Q136" s="180"/>
      <c r="R136" s="199" t="s">
        <v>125</v>
      </c>
      <c r="S136" s="199" t="s">
        <v>125</v>
      </c>
      <c r="T136" s="181" t="s">
        <v>125</v>
      </c>
      <c r="U136" s="182">
        <f>U110+U118+U126+U132+U134</f>
        <v>0</v>
      </c>
      <c r="V136" s="201" t="s">
        <v>125</v>
      </c>
    </row>
  </sheetData>
  <sheetProtection formatCells="0" insertColumns="0" insertRows="0" deleteColumns="0" deleteRows="0" selectLockedCells="1"/>
  <mergeCells count="38">
    <mergeCell ref="M16:S16"/>
    <mergeCell ref="H19:J19"/>
    <mergeCell ref="H20:J20"/>
    <mergeCell ref="H16:J16"/>
    <mergeCell ref="D15:G15"/>
    <mergeCell ref="H15:K15"/>
    <mergeCell ref="H18:J18"/>
    <mergeCell ref="H17:J17"/>
    <mergeCell ref="B127:B131"/>
    <mergeCell ref="D17:F17"/>
    <mergeCell ref="D18:F18"/>
    <mergeCell ref="D16:F16"/>
    <mergeCell ref="D20:F20"/>
    <mergeCell ref="D19:F19"/>
    <mergeCell ref="B89:B93"/>
    <mergeCell ref="B107:D108"/>
    <mergeCell ref="E107:V107"/>
    <mergeCell ref="R108:S108"/>
    <mergeCell ref="B111:B117"/>
    <mergeCell ref="B119:B125"/>
    <mergeCell ref="B52:B56"/>
    <mergeCell ref="B69:D70"/>
    <mergeCell ref="E69:V69"/>
    <mergeCell ref="R70:S70"/>
    <mergeCell ref="B73:B79"/>
    <mergeCell ref="B81:B87"/>
    <mergeCell ref="B32:D33"/>
    <mergeCell ref="E32:V32"/>
    <mergeCell ref="R33:S33"/>
    <mergeCell ref="B36:B42"/>
    <mergeCell ref="X36:AB36"/>
    <mergeCell ref="B44:B50"/>
    <mergeCell ref="K26:S26"/>
    <mergeCell ref="K27:S27"/>
    <mergeCell ref="K28:O28"/>
    <mergeCell ref="P28:S28"/>
    <mergeCell ref="K29:O29"/>
    <mergeCell ref="P29:S29"/>
  </mergeCells>
  <phoneticPr fontId="1"/>
  <dataValidations disablePrompts="1" count="3">
    <dataValidation showInputMessage="1" showErrorMessage="1" sqref="C89 C52 C127" xr:uid="{B77FCA27-B5B3-DB47-B010-14626336D4F4}"/>
    <dataValidation type="list" allowBlank="1" showInputMessage="1" showErrorMessage="1" sqref="K27" xr:uid="{7635184C-9130-DA44-B545-FFA1AFF7782B}">
      <formula1>"LPガス（0.458m3/kg  50.8MJ/kg）,プロパン（0.502m3/kg  51.24MJ/kg）,ブタン（0.355m3/kg  49.7MJ/kg）"</formula1>
    </dataValidation>
    <dataValidation type="list" allowBlank="1" showInputMessage="1" sqref="R89 R37 R45 R52 R74 R82 R127 R112 R120" xr:uid="{9DB6DF20-30E4-544D-A6FF-2BF22647334B}">
      <formula1>"45.0,46.0,43.12,43.3"</formula1>
    </dataValidation>
  </dataValidations>
  <printOptions horizontalCentered="1"/>
  <pageMargins left="0.23622047244094491" right="0.23622047244094491" top="0.55118110236220474" bottom="0.55118110236220474" header="0.31496062992125984" footer="0.31496062992125984"/>
  <pageSetup paperSize="8" scale="99" fitToHeight="0" orientation="landscape" r:id="rId1"/>
  <rowBreaks count="1" manualBreakCount="1">
    <brk id="61" min="1" max="21" man="1"/>
  </rowBreaks>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J51"/>
  <sheetViews>
    <sheetView zoomScale="150" zoomScaleNormal="150" zoomScaleSheetLayoutView="130" workbookViewId="0">
      <selection activeCell="C12" sqref="C12"/>
    </sheetView>
  </sheetViews>
  <sheetFormatPr baseColWidth="10" defaultColWidth="8.5" defaultRowHeight="15"/>
  <cols>
    <col min="1" max="1" width="1.5" style="19" customWidth="1"/>
    <col min="2" max="10" width="8.5" style="19"/>
    <col min="11" max="11" width="2" style="19" customWidth="1"/>
    <col min="12" max="16384" width="8.5" style="19"/>
  </cols>
  <sheetData>
    <row r="2" spans="2:10">
      <c r="B2" s="49" t="s">
        <v>50</v>
      </c>
      <c r="C2" s="50"/>
      <c r="D2" s="50"/>
      <c r="E2" s="50"/>
      <c r="F2" s="50"/>
      <c r="G2" s="50"/>
      <c r="H2" s="50"/>
      <c r="I2" s="50"/>
      <c r="J2" s="51"/>
    </row>
    <row r="3" spans="2:10">
      <c r="B3" s="52"/>
      <c r="J3" s="53"/>
    </row>
    <row r="4" spans="2:10">
      <c r="B4" s="52"/>
      <c r="C4" s="93" t="s">
        <v>175</v>
      </c>
      <c r="J4" s="53"/>
    </row>
    <row r="5" spans="2:10">
      <c r="B5" s="52"/>
      <c r="C5" s="93" t="s">
        <v>80</v>
      </c>
      <c r="J5" s="53"/>
    </row>
    <row r="6" spans="2:10">
      <c r="B6" s="52"/>
      <c r="J6" s="53"/>
    </row>
    <row r="7" spans="2:10">
      <c r="B7" s="52"/>
      <c r="J7" s="53"/>
    </row>
    <row r="8" spans="2:10">
      <c r="B8" s="52"/>
      <c r="J8" s="53"/>
    </row>
    <row r="9" spans="2:10">
      <c r="B9" s="52"/>
      <c r="J9" s="53"/>
    </row>
    <row r="10" spans="2:10">
      <c r="B10" s="52"/>
      <c r="J10" s="53"/>
    </row>
    <row r="11" spans="2:10">
      <c r="B11" s="52"/>
      <c r="J11" s="53"/>
    </row>
    <row r="12" spans="2:10">
      <c r="B12" s="52"/>
      <c r="J12" s="53"/>
    </row>
    <row r="13" spans="2:10">
      <c r="B13" s="52"/>
      <c r="J13" s="53"/>
    </row>
    <row r="14" spans="2:10">
      <c r="B14" s="52"/>
      <c r="J14" s="53"/>
    </row>
    <row r="15" spans="2:10">
      <c r="B15" s="52"/>
      <c r="J15" s="53"/>
    </row>
    <row r="16" spans="2:10">
      <c r="B16" s="52"/>
      <c r="J16" s="53"/>
    </row>
    <row r="17" spans="2:10">
      <c r="B17" s="52"/>
      <c r="J17" s="53"/>
    </row>
    <row r="18" spans="2:10">
      <c r="B18" s="52"/>
      <c r="J18" s="53"/>
    </row>
    <row r="19" spans="2:10">
      <c r="B19" s="52"/>
      <c r="J19" s="53"/>
    </row>
    <row r="20" spans="2:10">
      <c r="B20" s="52"/>
      <c r="J20" s="53"/>
    </row>
    <row r="21" spans="2:10">
      <c r="B21" s="52"/>
      <c r="J21" s="53"/>
    </row>
    <row r="22" spans="2:10">
      <c r="B22" s="52"/>
      <c r="J22" s="53"/>
    </row>
    <row r="23" spans="2:10">
      <c r="B23" s="52"/>
      <c r="J23" s="53"/>
    </row>
    <row r="24" spans="2:10">
      <c r="B24" s="52"/>
      <c r="J24" s="53"/>
    </row>
    <row r="25" spans="2:10">
      <c r="B25" s="52"/>
      <c r="J25" s="53"/>
    </row>
    <row r="26" spans="2:10">
      <c r="B26" s="52"/>
      <c r="J26" s="53"/>
    </row>
    <row r="27" spans="2:10">
      <c r="B27" s="52"/>
      <c r="J27" s="53"/>
    </row>
    <row r="28" spans="2:10">
      <c r="B28" s="52"/>
      <c r="J28" s="53"/>
    </row>
    <row r="29" spans="2:10">
      <c r="B29" s="52"/>
      <c r="J29" s="53"/>
    </row>
    <row r="30" spans="2:10">
      <c r="B30" s="52"/>
      <c r="J30" s="53"/>
    </row>
    <row r="31" spans="2:10">
      <c r="B31" s="52"/>
      <c r="J31" s="53"/>
    </row>
    <row r="32" spans="2:10">
      <c r="B32" s="52"/>
      <c r="J32" s="53"/>
    </row>
    <row r="33" spans="2:10">
      <c r="B33" s="52"/>
      <c r="J33" s="53"/>
    </row>
    <row r="34" spans="2:10">
      <c r="B34" s="52"/>
      <c r="J34" s="53"/>
    </row>
    <row r="35" spans="2:10">
      <c r="B35" s="52"/>
      <c r="J35" s="53"/>
    </row>
    <row r="36" spans="2:10">
      <c r="B36" s="52"/>
      <c r="J36" s="53"/>
    </row>
    <row r="37" spans="2:10">
      <c r="B37" s="52"/>
      <c r="J37" s="53"/>
    </row>
    <row r="38" spans="2:10">
      <c r="B38" s="52"/>
      <c r="J38" s="53"/>
    </row>
    <row r="39" spans="2:10">
      <c r="B39" s="52"/>
      <c r="J39" s="53"/>
    </row>
    <row r="40" spans="2:10">
      <c r="B40" s="52"/>
      <c r="J40" s="53"/>
    </row>
    <row r="41" spans="2:10">
      <c r="B41" s="52"/>
      <c r="J41" s="53"/>
    </row>
    <row r="42" spans="2:10">
      <c r="B42" s="52"/>
      <c r="J42" s="53"/>
    </row>
    <row r="43" spans="2:10">
      <c r="B43" s="52"/>
      <c r="J43" s="53"/>
    </row>
    <row r="44" spans="2:10">
      <c r="B44" s="52"/>
      <c r="J44" s="53"/>
    </row>
    <row r="45" spans="2:10">
      <c r="B45" s="52"/>
      <c r="J45" s="53"/>
    </row>
    <row r="46" spans="2:10">
      <c r="B46" s="52"/>
      <c r="J46" s="53"/>
    </row>
    <row r="47" spans="2:10">
      <c r="B47" s="52"/>
      <c r="J47" s="53"/>
    </row>
    <row r="48" spans="2:10">
      <c r="B48" s="52"/>
      <c r="J48" s="53"/>
    </row>
    <row r="49" spans="2:10">
      <c r="B49" s="52"/>
      <c r="J49" s="53"/>
    </row>
    <row r="50" spans="2:10">
      <c r="B50" s="52"/>
      <c r="J50" s="53"/>
    </row>
    <row r="51" spans="2:10">
      <c r="B51" s="54"/>
      <c r="C51" s="55"/>
      <c r="D51" s="55"/>
      <c r="E51" s="55"/>
      <c r="F51" s="55"/>
      <c r="G51" s="55"/>
      <c r="H51" s="55"/>
      <c r="I51" s="55"/>
      <c r="J51" s="56"/>
    </row>
  </sheetData>
  <phoneticPr fontId="1"/>
  <printOptions horizontalCentered="1"/>
  <pageMargins left="0.23622047244094491" right="0.23622047244094491" top="0.74803149606299213" bottom="0.74803149606299213" header="0.31496062992125984" footer="0.31496062992125984"/>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※注意事項</vt:lpstr>
      <vt:lpstr>事業報告書</vt:lpstr>
      <vt:lpstr>別紙1</vt:lpstr>
      <vt:lpstr>集計シート</vt:lpstr>
      <vt:lpstr>目標未達成理由説明書</vt:lpstr>
      <vt:lpstr>※注意事項!Print_Area</vt:lpstr>
      <vt:lpstr>事業報告書!Print_Area</vt:lpstr>
      <vt:lpstr>集計シート!Print_Area</vt:lpstr>
      <vt:lpstr>別紙1!Print_Area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Akira N</dc:creator>
  <cp:lastModifiedBy>Nakazawa</cp:lastModifiedBy>
  <cp:lastPrinted>2018-02-28T07:28:26Z</cp:lastPrinted>
  <dcterms:created xsi:type="dcterms:W3CDTF">2017-12-25T01:26:50Z</dcterms:created>
  <dcterms:modified xsi:type="dcterms:W3CDTF">2020-03-30T06:18:38Z</dcterms:modified>
</cp:coreProperties>
</file>